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256" windowHeight="11832"/>
  </bookViews>
  <sheets>
    <sheet name="2 чтение" sheetId="9" r:id="rId1"/>
  </sheets>
  <definedNames>
    <definedName name="_xlnm.Print_Titles" localSheetId="0">'2 чтение'!$9:$11</definedName>
    <definedName name="_xlnm.Print_Area" localSheetId="0">'2 чтение'!$A$2:$I$172</definedName>
  </definedNames>
  <calcPr calcId="124519"/>
</workbook>
</file>

<file path=xl/calcChain.xml><?xml version="1.0" encoding="utf-8"?>
<calcChain xmlns="http://schemas.openxmlformats.org/spreadsheetml/2006/main">
  <c r="I82" i="9"/>
  <c r="H83"/>
  <c r="H82" s="1"/>
  <c r="I83"/>
  <c r="G83"/>
  <c r="G82" s="1"/>
  <c r="H98"/>
  <c r="H97" s="1"/>
  <c r="I98"/>
  <c r="I97"/>
  <c r="G98"/>
  <c r="G97" s="1"/>
  <c r="H129"/>
  <c r="H128" s="1"/>
  <c r="I129"/>
  <c r="I128"/>
  <c r="G129"/>
  <c r="G128"/>
  <c r="H86"/>
  <c r="H85" s="1"/>
  <c r="I86"/>
  <c r="I85"/>
  <c r="G86"/>
  <c r="G85"/>
  <c r="H126"/>
  <c r="H125"/>
  <c r="I126"/>
  <c r="I125"/>
  <c r="G126"/>
  <c r="G125"/>
  <c r="H90"/>
  <c r="H89" s="1"/>
  <c r="H88" s="1"/>
  <c r="I90"/>
  <c r="I89" s="1"/>
  <c r="I88" s="1"/>
  <c r="G90"/>
  <c r="G89" s="1"/>
  <c r="G88" s="1"/>
  <c r="H95"/>
  <c r="I95"/>
  <c r="G95"/>
  <c r="H123"/>
  <c r="H122"/>
  <c r="I123"/>
  <c r="I122"/>
  <c r="G123"/>
  <c r="G122" s="1"/>
  <c r="H138"/>
  <c r="H137" s="1"/>
  <c r="H136" s="1"/>
  <c r="I138"/>
  <c r="I137" s="1"/>
  <c r="I136" s="1"/>
  <c r="G138"/>
  <c r="G137"/>
  <c r="G136" s="1"/>
  <c r="H151"/>
  <c r="H150"/>
  <c r="I151"/>
  <c r="I150" s="1"/>
  <c r="G151"/>
  <c r="G150" s="1"/>
  <c r="H120"/>
  <c r="H119" s="1"/>
  <c r="I120"/>
  <c r="I119" s="1"/>
  <c r="G120"/>
  <c r="G119" s="1"/>
  <c r="H93"/>
  <c r="I93"/>
  <c r="G93"/>
  <c r="I80"/>
  <c r="I79" s="1"/>
  <c r="H80"/>
  <c r="H79"/>
  <c r="G80"/>
  <c r="G79"/>
  <c r="I77"/>
  <c r="I76" s="1"/>
  <c r="H77"/>
  <c r="H76"/>
  <c r="G77"/>
  <c r="G76"/>
  <c r="H58"/>
  <c r="H57" s="1"/>
  <c r="I58"/>
  <c r="I57"/>
  <c r="G58"/>
  <c r="G57"/>
  <c r="H167"/>
  <c r="H166" s="1"/>
  <c r="H165" s="1"/>
  <c r="I167"/>
  <c r="I166" s="1"/>
  <c r="I165" s="1"/>
  <c r="G167"/>
  <c r="G166" s="1"/>
  <c r="G165" s="1"/>
  <c r="H55"/>
  <c r="H54" s="1"/>
  <c r="I55"/>
  <c r="I54" s="1"/>
  <c r="G163"/>
  <c r="G162" s="1"/>
  <c r="G161" s="1"/>
  <c r="H134"/>
  <c r="H133"/>
  <c r="H132" s="1"/>
  <c r="H131" s="1"/>
  <c r="I134"/>
  <c r="I133"/>
  <c r="I132" s="1"/>
  <c r="I131" s="1"/>
  <c r="G134"/>
  <c r="G133" s="1"/>
  <c r="G132" s="1"/>
  <c r="G131" s="1"/>
  <c r="H37"/>
  <c r="H36" s="1"/>
  <c r="H35" s="1"/>
  <c r="I37"/>
  <c r="I36" s="1"/>
  <c r="I35" s="1"/>
  <c r="G37"/>
  <c r="G36" s="1"/>
  <c r="G35" s="1"/>
  <c r="H159"/>
  <c r="H158" s="1"/>
  <c r="H157" s="1"/>
  <c r="I159"/>
  <c r="I158" s="1"/>
  <c r="I157" s="1"/>
  <c r="G159"/>
  <c r="G158" s="1"/>
  <c r="G157" s="1"/>
  <c r="H117"/>
  <c r="H116" s="1"/>
  <c r="I117"/>
  <c r="I116"/>
  <c r="H111"/>
  <c r="I111"/>
  <c r="I108" s="1"/>
  <c r="G111"/>
  <c r="G108" s="1"/>
  <c r="H106"/>
  <c r="H105" s="1"/>
  <c r="I106"/>
  <c r="I105" s="1"/>
  <c r="G106"/>
  <c r="G105" s="1"/>
  <c r="H103"/>
  <c r="H102" s="1"/>
  <c r="I103"/>
  <c r="I102"/>
  <c r="G103"/>
  <c r="G102"/>
  <c r="H100"/>
  <c r="H99" s="1"/>
  <c r="I100"/>
  <c r="I99" s="1"/>
  <c r="G100"/>
  <c r="G99" s="1"/>
  <c r="H74"/>
  <c r="H73" s="1"/>
  <c r="I74"/>
  <c r="I73"/>
  <c r="G74"/>
  <c r="G73"/>
  <c r="H68"/>
  <c r="H67" s="1"/>
  <c r="H66" s="1"/>
  <c r="H65" s="1"/>
  <c r="I68"/>
  <c r="I67" s="1"/>
  <c r="I66" s="1"/>
  <c r="I65" s="1"/>
  <c r="G68"/>
  <c r="G67"/>
  <c r="G66" s="1"/>
  <c r="G65" s="1"/>
  <c r="H63"/>
  <c r="H62" s="1"/>
  <c r="H61" s="1"/>
  <c r="I63"/>
  <c r="I62" s="1"/>
  <c r="I61" s="1"/>
  <c r="I60" s="1"/>
  <c r="G63"/>
  <c r="G62" s="1"/>
  <c r="G61" s="1"/>
  <c r="G60" s="1"/>
  <c r="G55"/>
  <c r="G54" s="1"/>
  <c r="H42"/>
  <c r="H41" s="1"/>
  <c r="H40" s="1"/>
  <c r="I42"/>
  <c r="I41" s="1"/>
  <c r="I40" s="1"/>
  <c r="G42"/>
  <c r="G41" s="1"/>
  <c r="G40" s="1"/>
  <c r="H30"/>
  <c r="H29" s="1"/>
  <c r="I30"/>
  <c r="I29" s="1"/>
  <c r="G30"/>
  <c r="G29" s="1"/>
  <c r="H27"/>
  <c r="H24" s="1"/>
  <c r="I27"/>
  <c r="G27"/>
  <c r="G24" s="1"/>
  <c r="H25"/>
  <c r="I25"/>
  <c r="G25"/>
  <c r="H19"/>
  <c r="H18" s="1"/>
  <c r="H17" s="1"/>
  <c r="H16" s="1"/>
  <c r="H15" s="1"/>
  <c r="I19"/>
  <c r="I18" s="1"/>
  <c r="I17" s="1"/>
  <c r="I16" s="1"/>
  <c r="I15" s="1"/>
  <c r="G19"/>
  <c r="G18" s="1"/>
  <c r="G17" s="1"/>
  <c r="G16" s="1"/>
  <c r="G15" s="1"/>
  <c r="H114"/>
  <c r="H113" s="1"/>
  <c r="I114"/>
  <c r="I113" s="1"/>
  <c r="G117"/>
  <c r="G116" s="1"/>
  <c r="H163"/>
  <c r="H162"/>
  <c r="H161" s="1"/>
  <c r="I163"/>
  <c r="I162" s="1"/>
  <c r="I161" s="1"/>
  <c r="H148"/>
  <c r="I148"/>
  <c r="G148"/>
  <c r="I146"/>
  <c r="I145" s="1"/>
  <c r="H146"/>
  <c r="H145"/>
  <c r="G146"/>
  <c r="G145" s="1"/>
  <c r="H143"/>
  <c r="H142" s="1"/>
  <c r="I143"/>
  <c r="I142"/>
  <c r="G143"/>
  <c r="G142"/>
  <c r="H109"/>
  <c r="H108" s="1"/>
  <c r="I109"/>
  <c r="G109"/>
  <c r="G155"/>
  <c r="G154" s="1"/>
  <c r="G153" s="1"/>
  <c r="H155"/>
  <c r="H154"/>
  <c r="H153"/>
  <c r="I155"/>
  <c r="I154"/>
  <c r="I153" s="1"/>
  <c r="H91"/>
  <c r="I91"/>
  <c r="G91"/>
  <c r="H140"/>
  <c r="H139" s="1"/>
  <c r="I140"/>
  <c r="I139"/>
  <c r="G140"/>
  <c r="G139"/>
  <c r="G114"/>
  <c r="G113" s="1"/>
  <c r="H48"/>
  <c r="I48"/>
  <c r="I47" s="1"/>
  <c r="H50"/>
  <c r="I50"/>
  <c r="G50"/>
  <c r="G47"/>
  <c r="G46" s="1"/>
  <c r="G48"/>
  <c r="I32"/>
  <c r="I24" s="1"/>
  <c r="H32"/>
  <c r="G32"/>
  <c r="H47"/>
  <c r="H45" s="1"/>
  <c r="H46"/>
  <c r="H14" l="1"/>
  <c r="H13" s="1"/>
  <c r="H172" s="1"/>
  <c r="G52"/>
  <c r="G53"/>
  <c r="I72"/>
  <c r="I71" s="1"/>
  <c r="I70" s="1"/>
  <c r="G72"/>
  <c r="G71" s="1"/>
  <c r="G70" s="1"/>
  <c r="I46"/>
  <c r="I45"/>
  <c r="H53"/>
  <c r="H52"/>
  <c r="I52"/>
  <c r="I53"/>
  <c r="I23"/>
  <c r="I22"/>
  <c r="I14" s="1"/>
  <c r="I13" s="1"/>
  <c r="I172" s="1"/>
  <c r="H22"/>
  <c r="H23"/>
  <c r="G14"/>
  <c r="G13" s="1"/>
  <c r="G172" s="1"/>
  <c r="G22"/>
  <c r="G23"/>
  <c r="H72"/>
  <c r="H71" s="1"/>
  <c r="H70" s="1"/>
  <c r="H60"/>
  <c r="G45"/>
</calcChain>
</file>

<file path=xl/sharedStrings.xml><?xml version="1.0" encoding="utf-8"?>
<sst xmlns="http://schemas.openxmlformats.org/spreadsheetml/2006/main" count="813" uniqueCount="204">
  <si>
    <t>Глава муниципального образования</t>
  </si>
  <si>
    <t>Благоустройство</t>
  </si>
  <si>
    <t>Национальная безопасность и правоохранительная деятельность</t>
  </si>
  <si>
    <t>08</t>
  </si>
  <si>
    <t>Культура</t>
  </si>
  <si>
    <t>10</t>
  </si>
  <si>
    <t>Общегосударственные вопросы</t>
  </si>
  <si>
    <t>Жилищно-коммунальное хозяйство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</si>
  <si>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</si>
  <si>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Социальная политика</t>
  </si>
  <si>
    <t>Социальное обеспечение населения</t>
  </si>
  <si>
    <t>Целевая статья</t>
  </si>
  <si>
    <t>Наименование</t>
  </si>
  <si>
    <t>Раз-дел</t>
  </si>
  <si>
    <t>Под-раз-дел</t>
  </si>
  <si>
    <t>Вид рас-хо-дов</t>
  </si>
  <si>
    <t>03</t>
  </si>
  <si>
    <t>Национальная экономика</t>
  </si>
  <si>
    <t>04</t>
  </si>
  <si>
    <t>02</t>
  </si>
  <si>
    <t>05</t>
  </si>
  <si>
    <t>11</t>
  </si>
  <si>
    <t>01</t>
  </si>
  <si>
    <t>Гла-ва</t>
  </si>
  <si>
    <t>Резервные фонды</t>
  </si>
  <si>
    <t xml:space="preserve">03 </t>
  </si>
  <si>
    <t>Всего</t>
  </si>
  <si>
    <t>Транспорт</t>
  </si>
  <si>
    <t>Муниципального Совета</t>
  </si>
  <si>
    <t>Жилищное хозяйство</t>
  </si>
  <si>
    <t>Функционирование высшего должностного лица субъекта Российской Федерации и муниципального образования</t>
  </si>
  <si>
    <t>Прочие мероприятия по благоустройству городских округов и поселений</t>
  </si>
  <si>
    <t>Организация и содержание мест захоронения</t>
  </si>
  <si>
    <t>Озеленение</t>
  </si>
  <si>
    <t>Уличное освещение</t>
  </si>
  <si>
    <t>Мероприятия в области коммунального хозяйства</t>
  </si>
  <si>
    <t>Коммунальное хозяйство</t>
  </si>
  <si>
    <t>Обеспечение пожарной безопасности</t>
  </si>
  <si>
    <t>903</t>
  </si>
  <si>
    <t>Дорожное хозяйство (дорожные фонды)</t>
  </si>
  <si>
    <t>09</t>
  </si>
  <si>
    <t>Содержание и ремонт автомобильных дорог общего пользования</t>
  </si>
  <si>
    <t>Администрация муниципального образования "Коношское"</t>
  </si>
  <si>
    <t>Обеспечение функционирования Главы муниципального образования</t>
  </si>
  <si>
    <t>Расходы на содержание органов местного самоуправления и обеспечение их функций</t>
  </si>
  <si>
    <t>Обеспечение деятельности органов местного самоуправления</t>
  </si>
  <si>
    <t>расходы на выплаты персоналу государственных (муниципальных) органов</t>
  </si>
  <si>
    <t>120</t>
  </si>
  <si>
    <t>850</t>
  </si>
  <si>
    <t>870</t>
  </si>
  <si>
    <t>резервные средства</t>
  </si>
  <si>
    <t>иные бюджетные ассигнования</t>
  </si>
  <si>
    <t>800</t>
  </si>
  <si>
    <t>240</t>
  </si>
  <si>
    <t>иные закупки товаров, работ и услуг для обеспечения государственных (муниципальных нужд)</t>
  </si>
  <si>
    <t>Расходы на обеспечение деятельности подведомственных учреждений</t>
  </si>
  <si>
    <t>100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</si>
  <si>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</si>
  <si>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</si>
  <si>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</si>
  <si>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</si>
  <si>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Социальные выплаты гражданам, кроме публичных нормативных социальных выплат</t>
  </si>
  <si>
    <t>320</t>
  </si>
  <si>
    <t xml:space="preserve"> 11 0 00 00000</t>
  </si>
  <si>
    <t>11 1 00 00000</t>
  </si>
  <si>
    <t>11 1 00 10010</t>
  </si>
  <si>
    <t>12 0 00 00000</t>
  </si>
  <si>
    <t>12 0 00 10010</t>
  </si>
  <si>
    <t>14 0 00 00000</t>
  </si>
  <si>
    <t>14 0 00 11400</t>
  </si>
  <si>
    <t>18 0 00 13250</t>
  </si>
  <si>
    <t>01 4 00 00000</t>
  </si>
  <si>
    <t>01 5 00 00000</t>
  </si>
  <si>
    <t>01 5 00 13580</t>
  </si>
  <si>
    <t>01 6 00 00000</t>
  </si>
  <si>
    <t>01 6 00 13600</t>
  </si>
  <si>
    <t>01 6 00 13620</t>
  </si>
  <si>
    <t>01 6 00 13630</t>
  </si>
  <si>
    <t>01 6 00 13640</t>
  </si>
  <si>
    <t>15 0 00 00000</t>
  </si>
  <si>
    <t>15 0 00 17050</t>
  </si>
  <si>
    <t>01 7 00 00000</t>
  </si>
  <si>
    <t>01 7 00 10100</t>
  </si>
  <si>
    <t>Обслуживание муниципального долга</t>
  </si>
  <si>
    <t>13</t>
  </si>
  <si>
    <t>Субсидии бюджетным учреждениям</t>
  </si>
  <si>
    <t>610</t>
  </si>
  <si>
    <t>01 4 00 13500</t>
  </si>
  <si>
    <t>01 А 00 14800</t>
  </si>
  <si>
    <t>01 А 00 00000</t>
  </si>
  <si>
    <t>Осуществление первичного воинского учета на территориях, где отсутствуют военные комиссариаты</t>
  </si>
  <si>
    <t>Национальная оборона</t>
  </si>
  <si>
    <t xml:space="preserve"> 01 6 00 13655</t>
  </si>
  <si>
    <t>12 0 00 51180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</si>
  <si>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</si>
  <si>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7 00L4670</t>
  </si>
  <si>
    <t>01 7 00 S8530</t>
  </si>
  <si>
    <t>Объем условно утвержденных расходов</t>
  </si>
  <si>
    <t>Социальное обеспечение и иные выплаты населению</t>
  </si>
  <si>
    <t>300</t>
  </si>
  <si>
    <t>2023 год Сумма,   рублей</t>
  </si>
  <si>
    <t>2024 год Сумма,   рублей</t>
  </si>
  <si>
    <t>830</t>
  </si>
  <si>
    <t>18 0 00 00000</t>
  </si>
  <si>
    <t>Капитальные вложения в объекты государственной (муниципальной) собственности</t>
  </si>
  <si>
    <t>400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</si>
  <si>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</si>
  <si>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</si>
  <si>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</si>
  <si>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Обеспечение проведения выборов и референдумов</t>
  </si>
  <si>
    <t>07</t>
  </si>
  <si>
    <t>13 0 00 00000</t>
  </si>
  <si>
    <t>13 0 00 11160</t>
  </si>
  <si>
    <t>880</t>
  </si>
  <si>
    <t>Специальные расходы</t>
  </si>
  <si>
    <t>Приложение № 6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</si>
  <si>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</si>
  <si>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</si>
  <si>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12 0 00 78793</t>
  </si>
  <si>
    <t>Обеспечение выборов</t>
  </si>
  <si>
    <t>Проведение выборов депутатов муниципального Совета "МО Коношское"</t>
  </si>
  <si>
    <t>Резервные фонд администраци МО "Коношское"</t>
  </si>
  <si>
    <t>Софинансирование мероприятий по приведению противопожарных водоисточников в соответствии с установленными нормами и правилами, обустройство минерализованных полос</t>
  </si>
  <si>
    <t>Муниципальный дорожный фонд</t>
  </si>
  <si>
    <t>Подпрограмма "Поддержка коммунального хозяйства"</t>
  </si>
  <si>
    <t>Социальная поддержка граждан</t>
  </si>
  <si>
    <t>Выплаты почетным жителям Коноши</t>
  </si>
  <si>
    <t>310</t>
  </si>
  <si>
    <t>Публичные  нормативные социальные выплаты</t>
  </si>
  <si>
    <t>Предоставление субсидий бюджетным, автономным учреждениям и иным некоммерческим организациям</t>
  </si>
  <si>
    <t>01 3 00 00000</t>
  </si>
  <si>
    <t>Подпрограмма "Управление муниципальным долгом"</t>
  </si>
  <si>
    <t xml:space="preserve"> Подпрограмма "Профилактика преступлений и иных правонарушений среди граждан МО "Коношское"</t>
  </si>
  <si>
    <t>Мероприятия, направленные на профилактику преступлений и иных правонарушений среди граждан</t>
  </si>
  <si>
    <t>Реализация  мероприятий  по обеспечению жильем молодых семей</t>
  </si>
  <si>
    <t>Резервные фонды администрации</t>
  </si>
  <si>
    <t>Мобилизационная и вневойсковая подготовка</t>
  </si>
  <si>
    <t>Поддержка муниципальных программ формирования современной городской среды сверх установленного уровня софинансирования ( средства поселений)</t>
  </si>
  <si>
    <t>Иные закупки товаров, работ и услуг для обеспечения государственных (муниципальных нужд)</t>
  </si>
  <si>
    <t>Реализация программ формирования современной городской среды</t>
  </si>
  <si>
    <t>Расходы на выплаты персоналу государственных (муниципальных) органов</t>
  </si>
  <si>
    <t>Исполнение судебных актов  Российской Федерации и мировых соглашений по возмещению причиненного вреда</t>
  </si>
  <si>
    <t>Уплата налогов, сборов и иных платежей</t>
  </si>
  <si>
    <t xml:space="preserve">Культура, кинематография </t>
  </si>
  <si>
    <t>Мероприятия в области жилищного хозяйства(уплата взносов на капитальный ремонт)</t>
  </si>
  <si>
    <t>Подпрограмма "Благоустройство"</t>
  </si>
  <si>
    <t>Подпрограмма "Развитие жилищного хозяйства"</t>
  </si>
  <si>
    <t>Подпрограмма "Развитие культуры муниципального образования "Коношское"</t>
  </si>
  <si>
    <t>Подпрограмма "Дом для молодой семьи в муниципальном образовании "Коношское""</t>
  </si>
  <si>
    <t>01 В 00 00000</t>
  </si>
  <si>
    <t>01 В 00 L4970</t>
  </si>
  <si>
    <t>Ведомственная структура расходов бюджета муниципального образования "Коношское" на 2023 год                                                    и на плановый период 2024 и 2025 годов</t>
  </si>
  <si>
    <t>2025 год Сумма,   рублей</t>
  </si>
  <si>
    <t>01 2 00 S6360</t>
  </si>
  <si>
    <t>Подпрограмма "Организация и обеспечение бюджетного процесса и развитие информационных систем управления финансами в МО "Коношское""</t>
  </si>
  <si>
    <t>Исполнение судебных актов по искам к казне МО "коношское"</t>
  </si>
  <si>
    <t>Исполнение судебных актов</t>
  </si>
  <si>
    <t>01 9 00 11200</t>
  </si>
  <si>
    <t>Обслуживание государственного (муниципального) долга</t>
  </si>
  <si>
    <t>01 3 0011750</t>
  </si>
  <si>
    <t>730</t>
  </si>
  <si>
    <t>700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</si>
  <si>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</si>
  <si>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Иные бюджетные ассигнования </t>
  </si>
  <si>
    <t xml:space="preserve">Уплата иных платежей 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</si>
  <si>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</si>
  <si>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Организация траспортного обслуживания населения на пассажирских муниципальных маршрутах автомобильного транспорта</t>
  </si>
  <si>
    <t>01 9 00 00000</t>
  </si>
  <si>
    <t>01 4 F3 67484</t>
  </si>
  <si>
    <t>01 4 F3 67483</t>
  </si>
  <si>
    <t>к  решению пятой сессии</t>
  </si>
  <si>
    <t>от  23 декабря 2022 г. № 29</t>
  </si>
  <si>
    <t xml:space="preserve"> 01 6 F2 55550</t>
  </si>
  <si>
    <t>Обеспечение комплексного развития сельских территорий</t>
  </si>
  <si>
    <t>01 6 00 L5760</t>
  </si>
  <si>
    <t>01 7 00 85200</t>
  </si>
  <si>
    <t>Поддержка деятельности учреждений культуры</t>
  </si>
  <si>
    <t>Субсидии бюджетным учреждениям на иные цели</t>
  </si>
  <si>
    <t>01 5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</si>
  <si>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</si>
  <si>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Разработка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</si>
  <si>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01 6 00S6410</t>
  </si>
  <si>
    <t>Разработка проектно-сметной документации на строительство и реконструкцию (модернизацию) объектов водоотведения</t>
  </si>
  <si>
    <t>01 5 00 S3730</t>
  </si>
  <si>
    <t>Развитие территориального общественного самоуправления в Архангельской области</t>
  </si>
  <si>
    <t>01 Г 00S8420</t>
  </si>
  <si>
    <t>Оборудование источников наружного противопожарного водоснабжения</t>
  </si>
  <si>
    <t>Закупка товаров, работ, услуг в целях капитального ремонта государственного (муниципального) имущества</t>
  </si>
  <si>
    <t>01 1 00 S6630</t>
  </si>
  <si>
    <t>01 1 00 11530</t>
  </si>
  <si>
    <t>14</t>
  </si>
  <si>
    <t>01 4 00 18910</t>
  </si>
  <si>
    <t>500</t>
  </si>
  <si>
    <t>540</t>
  </si>
  <si>
    <t>Осуществление полномочий по организации строительства муниципального жилищного фонда в части разработки технического ценового аудита и обоснования инвестиций</t>
  </si>
  <si>
    <t>Межбюджетные трансферты</t>
  </si>
  <si>
    <t>Иные межбюджетные трансферты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</si>
  <si>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</si>
  <si>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01 6 00S6740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</si>
  <si>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</t>
  </si>
  <si>
    <t>01 7 00 S8310</t>
  </si>
  <si>
    <t>Затраты на проведение повторных обследований всех ранее выданных технических заключений в отношении многоквартирных домов, признанных аварийными и подлежащими сносу в результате физического износа с 01 января 2017 года по 31 декабря 2020 года</t>
  </si>
  <si>
    <t>01 4 00 83600</t>
  </si>
  <si>
    <t xml:space="preserve">Приложение № 4
к решению сессии                                
Муниципального Совета 
 "02" ноября 2023  № 
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</si>
</sst>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0" fillId="0" borderId="0" xfId="0" applyFont="1" applyFill="1"/>
    <xf numFmtId="164" fontId="0" fillId="0" borderId="0" xfId="0" applyNumberFormat="1" applyFill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164" fontId="4" fillId="0" borderId="0" xfId="0" applyNumberFormat="1" applyFont="1" applyFill="1"/>
    <xf numFmtId="164" fontId="3" fillId="0" borderId="0" xfId="0" applyNumberFormat="1" applyFont="1" applyFill="1"/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49" fontId="3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/>
    </xf>
    <xf numFmtId="0" fontId="11" fillId="0" borderId="1" xfId="0" applyFont="1" applyBorder="1" applyAlignment="1">
      <alignment vertical="center" wrapText="1"/>
    </xf>
    <xf numFmtId="49" fontId="11" fillId="2" borderId="1" xfId="1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/>
    <xf numFmtId="4" fontId="8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3" fillId="3" borderId="2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4" fontId="8" fillId="3" borderId="2" xfId="0" applyNumberFormat="1" applyFont="1" applyFill="1" applyBorder="1" applyAlignment="1">
      <alignment horizontal="right" vertical="center" wrapText="1"/>
    </xf>
    <xf numFmtId="4" fontId="3" fillId="4" borderId="2" xfId="0" applyNumberFormat="1" applyFont="1" applyFill="1" applyBorder="1" applyAlignment="1">
      <alignment horizontal="right" vertical="center" wrapText="1"/>
    </xf>
    <xf numFmtId="0" fontId="12" fillId="0" borderId="3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13" fillId="4" borderId="4" xfId="0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wrapText="1"/>
    </xf>
    <xf numFmtId="0" fontId="3" fillId="0" borderId="6" xfId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49" fontId="8" fillId="2" borderId="1" xfId="1" applyNumberFormat="1" applyFont="1" applyFill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left" wrapText="1"/>
    </xf>
    <xf numFmtId="164" fontId="4" fillId="0" borderId="0" xfId="0" applyNumberFormat="1" applyFont="1" applyFill="1" applyAlignment="1">
      <alignment wrapText="1"/>
    </xf>
    <xf numFmtId="164" fontId="4" fillId="0" borderId="0" xfId="0" applyNumberFormat="1" applyFont="1" applyFill="1" applyAlignment="1"/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78"/>
  <sheetViews>
    <sheetView tabSelected="1" topLeftCell="A150" zoomScale="90" zoomScaleNormal="90" zoomScaleSheetLayoutView="120" workbookViewId="0">
      <selection sqref="A1:I172"/>
    </sheetView>
  </sheetViews>
  <sheetFormatPr defaultColWidth="9.109375" defaultRowHeight="13.2"/>
  <cols>
    <col min="1" max="1" width="58" style="1" customWidth="1"/>
    <col min="2" max="2" width="5.109375" style="2" customWidth="1"/>
    <col min="3" max="3" width="5.109375" style="1" customWidth="1"/>
    <col min="4" max="4" width="5.33203125" style="1" customWidth="1"/>
    <col min="5" max="5" width="15.44140625" style="4" customWidth="1"/>
    <col min="6" max="6" width="5.33203125" style="1" customWidth="1"/>
    <col min="7" max="7" width="12.88671875" style="5" customWidth="1"/>
    <col min="8" max="8" width="12.5546875" style="35" customWidth="1"/>
    <col min="9" max="9" width="12.44140625" style="5" customWidth="1"/>
    <col min="10" max="10" width="12.88671875" style="1" customWidth="1"/>
    <col min="11" max="16384" width="9.109375" style="1"/>
  </cols>
  <sheetData>
    <row r="1" spans="1:10" ht="60.75" customHeight="1">
      <c r="H1" s="69" t="s">
        <v>203</v>
      </c>
      <c r="I1" s="69"/>
    </row>
    <row r="2" spans="1:10" ht="15" customHeight="1">
      <c r="A2" s="6"/>
      <c r="B2" s="7"/>
      <c r="C2" s="6"/>
      <c r="D2" s="6"/>
      <c r="H2" s="70" t="s">
        <v>115</v>
      </c>
      <c r="I2" s="70"/>
      <c r="J2" s="32"/>
    </row>
    <row r="3" spans="1:10" ht="13.5" customHeight="1">
      <c r="A3" s="6"/>
      <c r="B3" s="7"/>
      <c r="C3" s="6"/>
      <c r="D3" s="6"/>
      <c r="H3" s="71" t="s">
        <v>170</v>
      </c>
      <c r="I3" s="71"/>
      <c r="J3" s="32"/>
    </row>
    <row r="4" spans="1:10" ht="13.5" customHeight="1">
      <c r="A4" s="6"/>
      <c r="B4" s="7"/>
      <c r="C4" s="6"/>
      <c r="D4" s="6"/>
      <c r="H4" s="70" t="s">
        <v>28</v>
      </c>
      <c r="I4" s="70"/>
      <c r="J4" s="32"/>
    </row>
    <row r="5" spans="1:10" ht="15" hidden="1" customHeight="1">
      <c r="A5" s="6"/>
      <c r="B5" s="7"/>
      <c r="C5" s="6"/>
      <c r="D5" s="6"/>
      <c r="H5" s="8"/>
      <c r="I5" s="8"/>
      <c r="J5" s="8"/>
    </row>
    <row r="6" spans="1:10" ht="15.75" customHeight="1">
      <c r="A6" s="6"/>
      <c r="B6" s="7"/>
      <c r="C6" s="6"/>
      <c r="D6" s="6"/>
      <c r="H6" s="8" t="s">
        <v>171</v>
      </c>
      <c r="I6" s="8"/>
      <c r="J6" s="8"/>
    </row>
    <row r="7" spans="1:10">
      <c r="A7" s="6"/>
      <c r="B7" s="7"/>
      <c r="C7" s="6"/>
      <c r="D7" s="6"/>
      <c r="E7" s="6"/>
      <c r="F7" s="6"/>
      <c r="G7" s="9"/>
      <c r="H7" s="33"/>
      <c r="I7" s="9"/>
    </row>
    <row r="8" spans="1:10" ht="32.25" customHeight="1">
      <c r="A8" s="67" t="s">
        <v>151</v>
      </c>
      <c r="B8" s="67"/>
      <c r="C8" s="67"/>
      <c r="D8" s="67"/>
      <c r="E8" s="67"/>
      <c r="F8" s="67"/>
      <c r="G8" s="67"/>
      <c r="H8" s="67"/>
      <c r="I8" s="67"/>
    </row>
    <row r="9" spans="1:10" ht="55.5" customHeight="1">
      <c r="A9" s="68" t="s">
        <v>12</v>
      </c>
      <c r="B9" s="68" t="s">
        <v>23</v>
      </c>
      <c r="C9" s="68" t="s">
        <v>13</v>
      </c>
      <c r="D9" s="68" t="s">
        <v>14</v>
      </c>
      <c r="E9" s="68" t="s">
        <v>11</v>
      </c>
      <c r="F9" s="68" t="s">
        <v>15</v>
      </c>
      <c r="G9" s="72" t="s">
        <v>100</v>
      </c>
      <c r="H9" s="72" t="s">
        <v>101</v>
      </c>
      <c r="I9" s="72" t="s">
        <v>152</v>
      </c>
    </row>
    <row r="10" spans="1:10" ht="2.25" customHeight="1">
      <c r="A10" s="68"/>
      <c r="B10" s="68"/>
      <c r="C10" s="68"/>
      <c r="D10" s="68"/>
      <c r="E10" s="68"/>
      <c r="F10" s="68"/>
      <c r="G10" s="73"/>
      <c r="H10" s="73"/>
      <c r="I10" s="73"/>
    </row>
    <row r="11" spans="1:10">
      <c r="A11" s="10">
        <v>1</v>
      </c>
      <c r="B11" s="10">
        <v>2</v>
      </c>
      <c r="C11" s="10">
        <v>3</v>
      </c>
      <c r="D11" s="10">
        <v>4</v>
      </c>
      <c r="E11" s="11">
        <v>5</v>
      </c>
      <c r="F11" s="10">
        <v>6</v>
      </c>
      <c r="G11" s="34">
        <v>7</v>
      </c>
      <c r="H11" s="34">
        <v>7</v>
      </c>
      <c r="I11" s="34">
        <v>7</v>
      </c>
    </row>
    <row r="12" spans="1:10">
      <c r="A12" s="12"/>
      <c r="B12" s="13"/>
      <c r="C12" s="12"/>
      <c r="D12" s="12"/>
      <c r="E12" s="12"/>
      <c r="F12" s="12"/>
      <c r="G12" s="14"/>
      <c r="H12" s="14"/>
      <c r="I12" s="14"/>
    </row>
    <row r="13" spans="1:10" ht="13.8">
      <c r="A13" s="66" t="s">
        <v>42</v>
      </c>
      <c r="B13" s="15" t="s">
        <v>38</v>
      </c>
      <c r="C13" s="16"/>
      <c r="D13" s="16"/>
      <c r="E13" s="16"/>
      <c r="F13" s="16"/>
      <c r="G13" s="39">
        <f>G14+G45+G52+G60+G70+G131+G136+G153+G157+G161+G165</f>
        <v>124019867.17</v>
      </c>
      <c r="H13" s="39">
        <f>H14+H45+H52+H60+H70+H131+H136+H153+H157+H161+H165+H170</f>
        <v>82598947.949999988</v>
      </c>
      <c r="I13" s="39">
        <f>I14+I45+I52+I60+I70+I131+I136+I153+I157+I161+I165+I170</f>
        <v>65993729.649999999</v>
      </c>
    </row>
    <row r="14" spans="1:10" ht="13.8">
      <c r="A14" s="17" t="s">
        <v>6</v>
      </c>
      <c r="B14" s="15" t="s">
        <v>38</v>
      </c>
      <c r="C14" s="15" t="s">
        <v>22</v>
      </c>
      <c r="D14" s="15"/>
      <c r="E14" s="15"/>
      <c r="F14" s="15"/>
      <c r="G14" s="40">
        <f>SUM(G15+G22+G40+G35)</f>
        <v>19754723.240000002</v>
      </c>
      <c r="H14" s="40">
        <f>SUM(H15+H22+H40+H35)</f>
        <v>18094000.07</v>
      </c>
      <c r="I14" s="40">
        <f>SUM(I15+I22+I40+I35)</f>
        <v>17977333.41</v>
      </c>
    </row>
    <row r="15" spans="1:10" ht="26.4">
      <c r="A15" s="18" t="s">
        <v>30</v>
      </c>
      <c r="B15" s="15" t="s">
        <v>38</v>
      </c>
      <c r="C15" s="15" t="s">
        <v>22</v>
      </c>
      <c r="D15" s="15" t="s">
        <v>19</v>
      </c>
      <c r="E15" s="15"/>
      <c r="F15" s="15"/>
      <c r="G15" s="41">
        <f t="shared" ref="G15:I19" si="0">G16</f>
        <v>1657393.92</v>
      </c>
      <c r="H15" s="41">
        <f t="shared" si="0"/>
        <v>1657393.92</v>
      </c>
      <c r="I15" s="41">
        <f t="shared" si="0"/>
        <v>1657393.92</v>
      </c>
    </row>
    <row r="16" spans="1:10">
      <c r="A16" s="18" t="s">
        <v>43</v>
      </c>
      <c r="B16" s="15" t="s">
        <v>38</v>
      </c>
      <c r="C16" s="15" t="s">
        <v>22</v>
      </c>
      <c r="D16" s="15" t="s">
        <v>19</v>
      </c>
      <c r="E16" s="15" t="s">
        <v>63</v>
      </c>
      <c r="F16" s="15"/>
      <c r="G16" s="41">
        <f t="shared" si="0"/>
        <v>1657393.92</v>
      </c>
      <c r="H16" s="41">
        <f t="shared" si="0"/>
        <v>1657393.92</v>
      </c>
      <c r="I16" s="41">
        <f t="shared" si="0"/>
        <v>1657393.92</v>
      </c>
    </row>
    <row r="17" spans="1:9">
      <c r="A17" s="18" t="s">
        <v>0</v>
      </c>
      <c r="B17" s="15" t="s">
        <v>38</v>
      </c>
      <c r="C17" s="15" t="s">
        <v>22</v>
      </c>
      <c r="D17" s="15" t="s">
        <v>19</v>
      </c>
      <c r="E17" s="15" t="s">
        <v>64</v>
      </c>
      <c r="F17" s="15"/>
      <c r="G17" s="41">
        <f t="shared" si="0"/>
        <v>1657393.92</v>
      </c>
      <c r="H17" s="41">
        <f t="shared" si="0"/>
        <v>1657393.92</v>
      </c>
      <c r="I17" s="41">
        <f t="shared" si="0"/>
        <v>1657393.92</v>
      </c>
    </row>
    <row r="18" spans="1:9" ht="26.4">
      <c r="A18" s="18" t="s">
        <v>44</v>
      </c>
      <c r="B18" s="15" t="s">
        <v>38</v>
      </c>
      <c r="C18" s="15" t="s">
        <v>22</v>
      </c>
      <c r="D18" s="15" t="s">
        <v>19</v>
      </c>
      <c r="E18" s="15" t="s">
        <v>65</v>
      </c>
      <c r="F18" s="15"/>
      <c r="G18" s="41">
        <f t="shared" si="0"/>
        <v>1657393.92</v>
      </c>
      <c r="H18" s="41">
        <f t="shared" si="0"/>
        <v>1657393.92</v>
      </c>
      <c r="I18" s="41">
        <f t="shared" si="0"/>
        <v>1657393.92</v>
      </c>
    </row>
    <row r="19" spans="1:9" ht="60" customHeight="1">
      <c r="A19" s="52" t="s">
        <v>116</v>
      </c>
      <c r="B19" s="15" t="s">
        <v>38</v>
      </c>
      <c r="C19" s="15" t="s">
        <v>22</v>
      </c>
      <c r="D19" s="15" t="s">
        <v>19</v>
      </c>
      <c r="E19" s="15" t="s">
        <v>65</v>
      </c>
      <c r="F19" s="15" t="s">
        <v>56</v>
      </c>
      <c r="G19" s="41">
        <f t="shared" si="0"/>
        <v>1657393.92</v>
      </c>
      <c r="H19" s="41">
        <f t="shared" si="0"/>
        <v>1657393.92</v>
      </c>
      <c r="I19" s="41">
        <f t="shared" si="0"/>
        <v>1657393.92</v>
      </c>
    </row>
    <row r="20" spans="1:9" ht="26.4">
      <c r="A20" s="18" t="s">
        <v>140</v>
      </c>
      <c r="B20" s="15" t="s">
        <v>38</v>
      </c>
      <c r="C20" s="15" t="s">
        <v>22</v>
      </c>
      <c r="D20" s="15" t="s">
        <v>19</v>
      </c>
      <c r="E20" s="15" t="s">
        <v>65</v>
      </c>
      <c r="F20" s="15" t="s">
        <v>47</v>
      </c>
      <c r="G20" s="42">
        <v>1657393.92</v>
      </c>
      <c r="H20" s="42">
        <v>1657393.92</v>
      </c>
      <c r="I20" s="42">
        <v>1657393.92</v>
      </c>
    </row>
    <row r="21" spans="1:9">
      <c r="A21" s="18"/>
      <c r="B21" s="15"/>
      <c r="C21" s="15"/>
      <c r="D21" s="15"/>
      <c r="E21" s="15"/>
      <c r="F21" s="15"/>
      <c r="G21" s="41"/>
      <c r="H21" s="41"/>
      <c r="I21" s="41"/>
    </row>
    <row r="22" spans="1:9" ht="47.4" customHeight="1">
      <c r="A22" s="18" t="s">
        <v>8</v>
      </c>
      <c r="B22" s="15" t="s">
        <v>38</v>
      </c>
      <c r="C22" s="15" t="s">
        <v>22</v>
      </c>
      <c r="D22" s="15" t="s">
        <v>18</v>
      </c>
      <c r="E22" s="15"/>
      <c r="F22" s="15"/>
      <c r="G22" s="41">
        <f>G24</f>
        <v>18072329.32</v>
      </c>
      <c r="H22" s="41">
        <f>H24</f>
        <v>16411606.15</v>
      </c>
      <c r="I22" s="41">
        <f>I24</f>
        <v>16294939.49</v>
      </c>
    </row>
    <row r="23" spans="1:9" ht="24.6" customHeight="1">
      <c r="A23" s="18" t="s">
        <v>45</v>
      </c>
      <c r="B23" s="15" t="s">
        <v>38</v>
      </c>
      <c r="C23" s="15" t="s">
        <v>22</v>
      </c>
      <c r="D23" s="15" t="s">
        <v>18</v>
      </c>
      <c r="E23" s="15" t="s">
        <v>66</v>
      </c>
      <c r="F23" s="15"/>
      <c r="G23" s="41">
        <f>G24</f>
        <v>18072329.32</v>
      </c>
      <c r="H23" s="41">
        <f>H24</f>
        <v>16411606.15</v>
      </c>
      <c r="I23" s="41">
        <f>I24</f>
        <v>16294939.49</v>
      </c>
    </row>
    <row r="24" spans="1:9" ht="31.2">
      <c r="A24" s="49" t="s">
        <v>44</v>
      </c>
      <c r="B24" s="15" t="s">
        <v>38</v>
      </c>
      <c r="C24" s="15" t="s">
        <v>22</v>
      </c>
      <c r="D24" s="15" t="s">
        <v>18</v>
      </c>
      <c r="E24" s="15" t="s">
        <v>67</v>
      </c>
      <c r="F24" s="15"/>
      <c r="G24" s="41">
        <f>SUM(G25+G27+G30+G32)</f>
        <v>18072329.32</v>
      </c>
      <c r="H24" s="41">
        <f>SUM(H25+H27+H30+H32)</f>
        <v>16411606.15</v>
      </c>
      <c r="I24" s="41">
        <f>SUM(I25+I27+I30+I32)</f>
        <v>16294939.49</v>
      </c>
    </row>
    <row r="25" spans="1:9" ht="52.8">
      <c r="A25" s="52" t="s">
        <v>116</v>
      </c>
      <c r="B25" s="15" t="s">
        <v>38</v>
      </c>
      <c r="C25" s="15" t="s">
        <v>22</v>
      </c>
      <c r="D25" s="15" t="s">
        <v>18</v>
      </c>
      <c r="E25" s="15" t="s">
        <v>67</v>
      </c>
      <c r="F25" s="15" t="s">
        <v>56</v>
      </c>
      <c r="G25" s="41">
        <f>G26</f>
        <v>14659763.119999999</v>
      </c>
      <c r="H25" s="41">
        <f>H26</f>
        <v>13649218.26</v>
      </c>
      <c r="I25" s="41">
        <f>I26</f>
        <v>13649218.26</v>
      </c>
    </row>
    <row r="26" spans="1:9" ht="26.4">
      <c r="A26" s="18" t="s">
        <v>140</v>
      </c>
      <c r="B26" s="15" t="s">
        <v>38</v>
      </c>
      <c r="C26" s="15" t="s">
        <v>22</v>
      </c>
      <c r="D26" s="15" t="s">
        <v>18</v>
      </c>
      <c r="E26" s="15" t="s">
        <v>67</v>
      </c>
      <c r="F26" s="15" t="s">
        <v>47</v>
      </c>
      <c r="G26" s="42">
        <v>14659763.119999999</v>
      </c>
      <c r="H26" s="42">
        <v>13649218.26</v>
      </c>
      <c r="I26" s="42">
        <v>13649218.26</v>
      </c>
    </row>
    <row r="27" spans="1:9" ht="26.4">
      <c r="A27" s="19" t="s">
        <v>57</v>
      </c>
      <c r="B27" s="15" t="s">
        <v>38</v>
      </c>
      <c r="C27" s="15" t="s">
        <v>22</v>
      </c>
      <c r="D27" s="15" t="s">
        <v>18</v>
      </c>
      <c r="E27" s="15" t="s">
        <v>67</v>
      </c>
      <c r="F27" s="15" t="s">
        <v>58</v>
      </c>
      <c r="G27" s="41">
        <f>G28</f>
        <v>2847010.06</v>
      </c>
      <c r="H27" s="41">
        <f>H28</f>
        <v>2474121.23</v>
      </c>
      <c r="I27" s="41">
        <f>I28</f>
        <v>2474121.23</v>
      </c>
    </row>
    <row r="28" spans="1:9" ht="26.4">
      <c r="A28" s="18" t="s">
        <v>138</v>
      </c>
      <c r="B28" s="15" t="s">
        <v>38</v>
      </c>
      <c r="C28" s="15" t="s">
        <v>22</v>
      </c>
      <c r="D28" s="15" t="s">
        <v>18</v>
      </c>
      <c r="E28" s="15" t="s">
        <v>67</v>
      </c>
      <c r="F28" s="15" t="s">
        <v>53</v>
      </c>
      <c r="G28" s="42">
        <v>2847010.06</v>
      </c>
      <c r="H28" s="42">
        <v>2474121.23</v>
      </c>
      <c r="I28" s="42">
        <v>2474121.23</v>
      </c>
    </row>
    <row r="29" spans="1:9" ht="52.8">
      <c r="A29" s="57" t="s">
        <v>117</v>
      </c>
      <c r="B29" s="15" t="s">
        <v>38</v>
      </c>
      <c r="C29" s="15" t="s">
        <v>22</v>
      </c>
      <c r="D29" s="15" t="s">
        <v>18</v>
      </c>
      <c r="E29" s="15" t="s">
        <v>118</v>
      </c>
      <c r="F29" s="15"/>
      <c r="G29" s="41">
        <f t="shared" ref="G29:I30" si="1">G30</f>
        <v>105000</v>
      </c>
      <c r="H29" s="41">
        <f t="shared" si="1"/>
        <v>105000</v>
      </c>
      <c r="I29" s="41">
        <f t="shared" si="1"/>
        <v>105000</v>
      </c>
    </row>
    <row r="30" spans="1:9" ht="26.4">
      <c r="A30" s="19" t="s">
        <v>57</v>
      </c>
      <c r="B30" s="15" t="s">
        <v>38</v>
      </c>
      <c r="C30" s="15" t="s">
        <v>22</v>
      </c>
      <c r="D30" s="15" t="s">
        <v>18</v>
      </c>
      <c r="E30" s="15" t="s">
        <v>118</v>
      </c>
      <c r="F30" s="15" t="s">
        <v>58</v>
      </c>
      <c r="G30" s="41">
        <f t="shared" si="1"/>
        <v>105000</v>
      </c>
      <c r="H30" s="41">
        <f t="shared" si="1"/>
        <v>105000</v>
      </c>
      <c r="I30" s="41">
        <f t="shared" si="1"/>
        <v>105000</v>
      </c>
    </row>
    <row r="31" spans="1:9" ht="26.4">
      <c r="A31" s="18" t="s">
        <v>138</v>
      </c>
      <c r="B31" s="15" t="s">
        <v>38</v>
      </c>
      <c r="C31" s="15" t="s">
        <v>22</v>
      </c>
      <c r="D31" s="15" t="s">
        <v>18</v>
      </c>
      <c r="E31" s="15" t="s">
        <v>118</v>
      </c>
      <c r="F31" s="15" t="s">
        <v>53</v>
      </c>
      <c r="G31" s="42">
        <v>105000</v>
      </c>
      <c r="H31" s="42">
        <v>105000</v>
      </c>
      <c r="I31" s="42">
        <v>105000</v>
      </c>
    </row>
    <row r="32" spans="1:9" s="3" customFormat="1">
      <c r="A32" s="19" t="s">
        <v>59</v>
      </c>
      <c r="B32" s="15" t="s">
        <v>38</v>
      </c>
      <c r="C32" s="15" t="s">
        <v>22</v>
      </c>
      <c r="D32" s="15" t="s">
        <v>18</v>
      </c>
      <c r="E32" s="15" t="s">
        <v>67</v>
      </c>
      <c r="F32" s="15" t="s">
        <v>52</v>
      </c>
      <c r="G32" s="41">
        <f>G33+G34</f>
        <v>460556.14</v>
      </c>
      <c r="H32" s="41">
        <f>H33+H34</f>
        <v>183266.66</v>
      </c>
      <c r="I32" s="41">
        <f>I33+I34</f>
        <v>66600</v>
      </c>
    </row>
    <row r="33" spans="1:9" s="3" customFormat="1" ht="26.4">
      <c r="A33" s="19" t="s">
        <v>141</v>
      </c>
      <c r="B33" s="15" t="s">
        <v>38</v>
      </c>
      <c r="C33" s="15" t="s">
        <v>22</v>
      </c>
      <c r="D33" s="15" t="s">
        <v>18</v>
      </c>
      <c r="E33" s="15" t="s">
        <v>67</v>
      </c>
      <c r="F33" s="15" t="s">
        <v>102</v>
      </c>
      <c r="G33" s="42">
        <v>409042.77</v>
      </c>
      <c r="H33" s="42">
        <v>166666.66</v>
      </c>
      <c r="I33" s="42">
        <v>50000</v>
      </c>
    </row>
    <row r="34" spans="1:9" s="3" customFormat="1">
      <c r="A34" s="18" t="s">
        <v>142</v>
      </c>
      <c r="B34" s="15" t="s">
        <v>38</v>
      </c>
      <c r="C34" s="15" t="s">
        <v>22</v>
      </c>
      <c r="D34" s="15" t="s">
        <v>18</v>
      </c>
      <c r="E34" s="15" t="s">
        <v>67</v>
      </c>
      <c r="F34" s="15" t="s">
        <v>48</v>
      </c>
      <c r="G34" s="42">
        <v>51513.37</v>
      </c>
      <c r="H34" s="42">
        <v>16600</v>
      </c>
      <c r="I34" s="42">
        <v>16600</v>
      </c>
    </row>
    <row r="35" spans="1:9" s="3" customFormat="1">
      <c r="A35" s="16" t="s">
        <v>109</v>
      </c>
      <c r="B35" s="15" t="s">
        <v>38</v>
      </c>
      <c r="C35" s="15" t="s">
        <v>22</v>
      </c>
      <c r="D35" s="15" t="s">
        <v>110</v>
      </c>
      <c r="E35" s="15"/>
      <c r="F35" s="15"/>
      <c r="G35" s="39">
        <f t="shared" ref="G35:I36" si="2">G36</f>
        <v>0</v>
      </c>
      <c r="H35" s="39">
        <f t="shared" si="2"/>
        <v>0</v>
      </c>
      <c r="I35" s="39">
        <f t="shared" si="2"/>
        <v>0</v>
      </c>
    </row>
    <row r="36" spans="1:9" s="3" customFormat="1">
      <c r="A36" s="18" t="s">
        <v>119</v>
      </c>
      <c r="B36" s="15" t="s">
        <v>38</v>
      </c>
      <c r="C36" s="15" t="s">
        <v>22</v>
      </c>
      <c r="D36" s="15" t="s">
        <v>110</v>
      </c>
      <c r="E36" s="15" t="s">
        <v>111</v>
      </c>
      <c r="F36" s="15"/>
      <c r="G36" s="41">
        <f t="shared" si="2"/>
        <v>0</v>
      </c>
      <c r="H36" s="41">
        <f t="shared" si="2"/>
        <v>0</v>
      </c>
      <c r="I36" s="41">
        <f t="shared" si="2"/>
        <v>0</v>
      </c>
    </row>
    <row r="37" spans="1:9" s="3" customFormat="1" ht="26.4">
      <c r="A37" s="18" t="s">
        <v>120</v>
      </c>
      <c r="B37" s="15" t="s">
        <v>38</v>
      </c>
      <c r="C37" s="15" t="s">
        <v>22</v>
      </c>
      <c r="D37" s="15" t="s">
        <v>110</v>
      </c>
      <c r="E37" s="15" t="s">
        <v>112</v>
      </c>
      <c r="F37" s="15"/>
      <c r="G37" s="41">
        <f>G39</f>
        <v>0</v>
      </c>
      <c r="H37" s="41">
        <f>H39</f>
        <v>0</v>
      </c>
      <c r="I37" s="41">
        <f>I39</f>
        <v>0</v>
      </c>
    </row>
    <row r="38" spans="1:9" s="3" customFormat="1">
      <c r="A38" s="19" t="s">
        <v>59</v>
      </c>
      <c r="B38" s="15" t="s">
        <v>38</v>
      </c>
      <c r="C38" s="15" t="s">
        <v>22</v>
      </c>
      <c r="D38" s="15" t="s">
        <v>110</v>
      </c>
      <c r="E38" s="15" t="s">
        <v>112</v>
      </c>
      <c r="F38" s="15" t="s">
        <v>52</v>
      </c>
      <c r="G38" s="41"/>
      <c r="H38" s="41"/>
      <c r="I38" s="41"/>
    </row>
    <row r="39" spans="1:9" s="3" customFormat="1">
      <c r="A39" s="18" t="s">
        <v>114</v>
      </c>
      <c r="B39" s="15" t="s">
        <v>38</v>
      </c>
      <c r="C39" s="15" t="s">
        <v>22</v>
      </c>
      <c r="D39" s="15" t="s">
        <v>110</v>
      </c>
      <c r="E39" s="15" t="s">
        <v>112</v>
      </c>
      <c r="F39" s="15" t="s">
        <v>113</v>
      </c>
      <c r="G39" s="42">
        <v>0</v>
      </c>
      <c r="H39" s="42">
        <v>0</v>
      </c>
      <c r="I39" s="42">
        <v>0</v>
      </c>
    </row>
    <row r="40" spans="1:9" s="3" customFormat="1" ht="13.8">
      <c r="A40" s="16" t="s">
        <v>24</v>
      </c>
      <c r="B40" s="15" t="s">
        <v>38</v>
      </c>
      <c r="C40" s="15" t="s">
        <v>22</v>
      </c>
      <c r="D40" s="15" t="s">
        <v>21</v>
      </c>
      <c r="E40" s="15"/>
      <c r="F40" s="15"/>
      <c r="G40" s="40">
        <f t="shared" ref="G40:I41" si="3">G41</f>
        <v>25000</v>
      </c>
      <c r="H40" s="40">
        <f t="shared" si="3"/>
        <v>25000</v>
      </c>
      <c r="I40" s="40">
        <f t="shared" si="3"/>
        <v>25000</v>
      </c>
    </row>
    <row r="41" spans="1:9" s="3" customFormat="1">
      <c r="A41" s="18" t="s">
        <v>135</v>
      </c>
      <c r="B41" s="15" t="s">
        <v>38</v>
      </c>
      <c r="C41" s="15" t="s">
        <v>22</v>
      </c>
      <c r="D41" s="15" t="s">
        <v>21</v>
      </c>
      <c r="E41" s="15" t="s">
        <v>68</v>
      </c>
      <c r="F41" s="15"/>
      <c r="G41" s="41">
        <f t="shared" si="3"/>
        <v>25000</v>
      </c>
      <c r="H41" s="41">
        <f t="shared" si="3"/>
        <v>25000</v>
      </c>
      <c r="I41" s="41">
        <f t="shared" si="3"/>
        <v>25000</v>
      </c>
    </row>
    <row r="42" spans="1:9" s="3" customFormat="1">
      <c r="A42" s="15" t="s">
        <v>121</v>
      </c>
      <c r="B42" s="15" t="s">
        <v>38</v>
      </c>
      <c r="C42" s="15" t="s">
        <v>22</v>
      </c>
      <c r="D42" s="15" t="s">
        <v>21</v>
      </c>
      <c r="E42" s="15" t="s">
        <v>69</v>
      </c>
      <c r="F42" s="15"/>
      <c r="G42" s="41">
        <f>G44</f>
        <v>25000</v>
      </c>
      <c r="H42" s="41">
        <f>H44</f>
        <v>25000</v>
      </c>
      <c r="I42" s="41">
        <f>I44</f>
        <v>25000</v>
      </c>
    </row>
    <row r="43" spans="1:9" s="3" customFormat="1">
      <c r="A43" s="19" t="s">
        <v>59</v>
      </c>
      <c r="B43" s="15" t="s">
        <v>38</v>
      </c>
      <c r="C43" s="15" t="s">
        <v>22</v>
      </c>
      <c r="D43" s="15" t="s">
        <v>21</v>
      </c>
      <c r="E43" s="15" t="s">
        <v>69</v>
      </c>
      <c r="F43" s="15" t="s">
        <v>52</v>
      </c>
      <c r="G43" s="41"/>
      <c r="H43" s="41"/>
      <c r="I43" s="41"/>
    </row>
    <row r="44" spans="1:9" s="3" customFormat="1">
      <c r="A44" s="18" t="s">
        <v>50</v>
      </c>
      <c r="B44" s="15" t="s">
        <v>38</v>
      </c>
      <c r="C44" s="15" t="s">
        <v>22</v>
      </c>
      <c r="D44" s="15" t="s">
        <v>21</v>
      </c>
      <c r="E44" s="15" t="s">
        <v>69</v>
      </c>
      <c r="F44" s="15" t="s">
        <v>49</v>
      </c>
      <c r="G44" s="42">
        <v>25000</v>
      </c>
      <c r="H44" s="42">
        <v>25000</v>
      </c>
      <c r="I44" s="42">
        <v>25000</v>
      </c>
    </row>
    <row r="45" spans="1:9" s="3" customFormat="1" ht="13.8">
      <c r="A45" s="16" t="s">
        <v>91</v>
      </c>
      <c r="B45" s="15" t="s">
        <v>38</v>
      </c>
      <c r="C45" s="15" t="s">
        <v>19</v>
      </c>
      <c r="D45" s="15"/>
      <c r="E45" s="15"/>
      <c r="F45" s="15"/>
      <c r="G45" s="40">
        <f>G47</f>
        <v>1009303.02</v>
      </c>
      <c r="H45" s="40">
        <f>H47</f>
        <v>1055456.22</v>
      </c>
      <c r="I45" s="40">
        <f>I47</f>
        <v>1093190.32</v>
      </c>
    </row>
    <row r="46" spans="1:9" s="3" customFormat="1">
      <c r="A46" s="18" t="s">
        <v>136</v>
      </c>
      <c r="B46" s="15" t="s">
        <v>38</v>
      </c>
      <c r="C46" s="15" t="s">
        <v>19</v>
      </c>
      <c r="D46" s="15" t="s">
        <v>16</v>
      </c>
      <c r="E46" s="15"/>
      <c r="F46" s="15"/>
      <c r="G46" s="41">
        <f>G47</f>
        <v>1009303.02</v>
      </c>
      <c r="H46" s="41">
        <f>H47</f>
        <v>1055456.22</v>
      </c>
      <c r="I46" s="41">
        <f>I47</f>
        <v>1093190.32</v>
      </c>
    </row>
    <row r="47" spans="1:9" s="3" customFormat="1" ht="26.4">
      <c r="A47" s="18" t="s">
        <v>90</v>
      </c>
      <c r="B47" s="15" t="s">
        <v>38</v>
      </c>
      <c r="C47" s="15" t="s">
        <v>19</v>
      </c>
      <c r="D47" s="15" t="s">
        <v>16</v>
      </c>
      <c r="E47" s="15" t="s">
        <v>93</v>
      </c>
      <c r="F47" s="15"/>
      <c r="G47" s="41">
        <f>SUM(G48+G50)</f>
        <v>1009303.02</v>
      </c>
      <c r="H47" s="41">
        <f>SUM(H48+H50)</f>
        <v>1055456.22</v>
      </c>
      <c r="I47" s="41">
        <f>SUM(I48+I50)</f>
        <v>1093190.32</v>
      </c>
    </row>
    <row r="48" spans="1:9" s="3" customFormat="1" ht="52.8">
      <c r="A48" s="58" t="s">
        <v>116</v>
      </c>
      <c r="B48" s="15" t="s">
        <v>38</v>
      </c>
      <c r="C48" s="15" t="s">
        <v>19</v>
      </c>
      <c r="D48" s="15" t="s">
        <v>16</v>
      </c>
      <c r="E48" s="15" t="s">
        <v>93</v>
      </c>
      <c r="F48" s="15" t="s">
        <v>56</v>
      </c>
      <c r="G48" s="41">
        <f>G49</f>
        <v>891143.68000000005</v>
      </c>
      <c r="H48" s="41">
        <f>H49</f>
        <v>973495.76</v>
      </c>
      <c r="I48" s="41">
        <f>I49</f>
        <v>973495.76</v>
      </c>
    </row>
    <row r="49" spans="1:9" s="3" customFormat="1" ht="26.4">
      <c r="A49" s="18" t="s">
        <v>46</v>
      </c>
      <c r="B49" s="15" t="s">
        <v>38</v>
      </c>
      <c r="C49" s="15" t="s">
        <v>19</v>
      </c>
      <c r="D49" s="15" t="s">
        <v>16</v>
      </c>
      <c r="E49" s="15" t="s">
        <v>93</v>
      </c>
      <c r="F49" s="15" t="s">
        <v>47</v>
      </c>
      <c r="G49" s="42">
        <v>891143.68000000005</v>
      </c>
      <c r="H49" s="42">
        <v>973495.76</v>
      </c>
      <c r="I49" s="42">
        <v>973495.76</v>
      </c>
    </row>
    <row r="50" spans="1:9" s="3" customFormat="1" ht="26.4">
      <c r="A50" s="19" t="s">
        <v>57</v>
      </c>
      <c r="B50" s="15" t="s">
        <v>38</v>
      </c>
      <c r="C50" s="15" t="s">
        <v>19</v>
      </c>
      <c r="D50" s="15" t="s">
        <v>16</v>
      </c>
      <c r="E50" s="15" t="s">
        <v>93</v>
      </c>
      <c r="F50" s="15" t="s">
        <v>58</v>
      </c>
      <c r="G50" s="41">
        <f>G51</f>
        <v>118159.34</v>
      </c>
      <c r="H50" s="41">
        <f>H51</f>
        <v>81960.460000000006</v>
      </c>
      <c r="I50" s="41">
        <f>I51</f>
        <v>119694.56</v>
      </c>
    </row>
    <row r="51" spans="1:9" s="3" customFormat="1" ht="26.4">
      <c r="A51" s="18" t="s">
        <v>54</v>
      </c>
      <c r="B51" s="15" t="s">
        <v>38</v>
      </c>
      <c r="C51" s="15" t="s">
        <v>19</v>
      </c>
      <c r="D51" s="15" t="s">
        <v>16</v>
      </c>
      <c r="E51" s="15" t="s">
        <v>93</v>
      </c>
      <c r="F51" s="15" t="s">
        <v>53</v>
      </c>
      <c r="G51" s="42">
        <v>118159.34</v>
      </c>
      <c r="H51" s="42">
        <v>81960.460000000006</v>
      </c>
      <c r="I51" s="42">
        <v>119694.56</v>
      </c>
    </row>
    <row r="52" spans="1:9" s="3" customFormat="1" ht="25.5" customHeight="1">
      <c r="A52" s="20" t="s">
        <v>2</v>
      </c>
      <c r="B52" s="15" t="s">
        <v>38</v>
      </c>
      <c r="C52" s="15" t="s">
        <v>16</v>
      </c>
      <c r="D52" s="15"/>
      <c r="E52" s="15"/>
      <c r="F52" s="15"/>
      <c r="G52" s="40">
        <f>SUM(G54+G57)</f>
        <v>2350947.7999999998</v>
      </c>
      <c r="H52" s="40">
        <f>SUM(H54+H57)</f>
        <v>708775.24</v>
      </c>
      <c r="I52" s="40">
        <f>SUM(I54+I57)</f>
        <v>738775.24</v>
      </c>
    </row>
    <row r="53" spans="1:9" s="3" customFormat="1" ht="16.5" customHeight="1">
      <c r="A53" s="54" t="s">
        <v>37</v>
      </c>
      <c r="B53" s="15" t="s">
        <v>38</v>
      </c>
      <c r="C53" s="15" t="s">
        <v>16</v>
      </c>
      <c r="D53" s="15" t="s">
        <v>5</v>
      </c>
      <c r="E53" s="15"/>
      <c r="F53" s="15"/>
      <c r="G53" s="41">
        <f>G54+G57</f>
        <v>2350947.7999999998</v>
      </c>
      <c r="H53" s="41">
        <f>H54+H57</f>
        <v>708775.24</v>
      </c>
      <c r="I53" s="41">
        <f>I54+I57</f>
        <v>738775.24</v>
      </c>
    </row>
    <row r="54" spans="1:9" s="3" customFormat="1" ht="39.6">
      <c r="A54" s="21" t="s">
        <v>122</v>
      </c>
      <c r="B54" s="53" t="s">
        <v>38</v>
      </c>
      <c r="C54" s="15" t="s">
        <v>16</v>
      </c>
      <c r="D54" s="15" t="s">
        <v>5</v>
      </c>
      <c r="E54" s="22" t="s">
        <v>189</v>
      </c>
      <c r="F54" s="15"/>
      <c r="G54" s="41">
        <f t="shared" ref="G54:I55" si="4">G55</f>
        <v>286131.65000000002</v>
      </c>
      <c r="H54" s="41">
        <f t="shared" si="4"/>
        <v>708775.24</v>
      </c>
      <c r="I54" s="41">
        <f t="shared" si="4"/>
        <v>738775.24</v>
      </c>
    </row>
    <row r="55" spans="1:9" s="3" customFormat="1" ht="26.4">
      <c r="A55" s="55" t="s">
        <v>57</v>
      </c>
      <c r="B55" s="15" t="s">
        <v>38</v>
      </c>
      <c r="C55" s="15" t="s">
        <v>16</v>
      </c>
      <c r="D55" s="15" t="s">
        <v>5</v>
      </c>
      <c r="E55" s="22" t="s">
        <v>189</v>
      </c>
      <c r="F55" s="15" t="s">
        <v>58</v>
      </c>
      <c r="G55" s="41">
        <f t="shared" si="4"/>
        <v>286131.65000000002</v>
      </c>
      <c r="H55" s="41">
        <f t="shared" si="4"/>
        <v>708775.24</v>
      </c>
      <c r="I55" s="41">
        <f t="shared" si="4"/>
        <v>738775.24</v>
      </c>
    </row>
    <row r="56" spans="1:9" s="3" customFormat="1" ht="26.4">
      <c r="A56" s="18" t="s">
        <v>54</v>
      </c>
      <c r="B56" s="15" t="s">
        <v>38</v>
      </c>
      <c r="C56" s="15" t="s">
        <v>16</v>
      </c>
      <c r="D56" s="15" t="s">
        <v>5</v>
      </c>
      <c r="E56" s="22" t="s">
        <v>189</v>
      </c>
      <c r="F56" s="15" t="s">
        <v>53</v>
      </c>
      <c r="G56" s="42">
        <v>286131.65000000002</v>
      </c>
      <c r="H56" s="42">
        <v>708775.24</v>
      </c>
      <c r="I56" s="42">
        <v>738775.24</v>
      </c>
    </row>
    <row r="57" spans="1:9" s="3" customFormat="1" ht="26.4">
      <c r="A57" s="59" t="s">
        <v>186</v>
      </c>
      <c r="B57" s="15" t="s">
        <v>38</v>
      </c>
      <c r="C57" s="15" t="s">
        <v>25</v>
      </c>
      <c r="D57" s="15" t="s">
        <v>5</v>
      </c>
      <c r="E57" s="22" t="s">
        <v>188</v>
      </c>
      <c r="F57" s="15"/>
      <c r="G57" s="41">
        <f t="shared" ref="G57:I58" si="5">G58</f>
        <v>2064816.15</v>
      </c>
      <c r="H57" s="41">
        <f t="shared" si="5"/>
        <v>0</v>
      </c>
      <c r="I57" s="41">
        <f t="shared" si="5"/>
        <v>0</v>
      </c>
    </row>
    <row r="58" spans="1:9" s="3" customFormat="1" ht="26.4">
      <c r="A58" s="19" t="s">
        <v>57</v>
      </c>
      <c r="B58" s="15" t="s">
        <v>38</v>
      </c>
      <c r="C58" s="15" t="s">
        <v>25</v>
      </c>
      <c r="D58" s="15" t="s">
        <v>5</v>
      </c>
      <c r="E58" s="22" t="s">
        <v>188</v>
      </c>
      <c r="F58" s="15" t="s">
        <v>58</v>
      </c>
      <c r="G58" s="41">
        <f>G59</f>
        <v>2064816.15</v>
      </c>
      <c r="H58" s="41">
        <f t="shared" si="5"/>
        <v>0</v>
      </c>
      <c r="I58" s="41">
        <f t="shared" si="5"/>
        <v>0</v>
      </c>
    </row>
    <row r="59" spans="1:9" s="3" customFormat="1" ht="24.75" customHeight="1">
      <c r="A59" s="18" t="s">
        <v>187</v>
      </c>
      <c r="B59" s="15" t="s">
        <v>38</v>
      </c>
      <c r="C59" s="15" t="s">
        <v>25</v>
      </c>
      <c r="D59" s="15" t="s">
        <v>5</v>
      </c>
      <c r="E59" s="22" t="s">
        <v>188</v>
      </c>
      <c r="F59" s="15" t="s">
        <v>53</v>
      </c>
      <c r="G59" s="42">
        <v>2064816.15</v>
      </c>
      <c r="H59" s="42">
        <v>0</v>
      </c>
      <c r="I59" s="42">
        <v>0</v>
      </c>
    </row>
    <row r="60" spans="1:9" s="3" customFormat="1" ht="13.8">
      <c r="A60" s="16" t="s">
        <v>17</v>
      </c>
      <c r="B60" s="15" t="s">
        <v>38</v>
      </c>
      <c r="C60" s="15" t="s">
        <v>18</v>
      </c>
      <c r="D60" s="15"/>
      <c r="E60" s="15"/>
      <c r="F60" s="15"/>
      <c r="G60" s="40">
        <f>G61+G65</f>
        <v>13352055.460000001</v>
      </c>
      <c r="H60" s="40">
        <f>H61+H65</f>
        <v>8268923</v>
      </c>
      <c r="I60" s="40">
        <f>I61+I65</f>
        <v>9247489.3099999987</v>
      </c>
    </row>
    <row r="61" spans="1:9" s="3" customFormat="1">
      <c r="A61" s="18" t="s">
        <v>27</v>
      </c>
      <c r="B61" s="15" t="s">
        <v>38</v>
      </c>
      <c r="C61" s="15" t="s">
        <v>18</v>
      </c>
      <c r="D61" s="15" t="s">
        <v>3</v>
      </c>
      <c r="E61" s="15"/>
      <c r="F61" s="15"/>
      <c r="G61" s="41">
        <f>G62</f>
        <v>7926619.6900000004</v>
      </c>
      <c r="H61" s="41">
        <f>H62</f>
        <v>1700000</v>
      </c>
      <c r="I61" s="41">
        <f>I62</f>
        <v>1750000</v>
      </c>
    </row>
    <row r="62" spans="1:9" s="3" customFormat="1" ht="26.4">
      <c r="A62" s="18" t="s">
        <v>166</v>
      </c>
      <c r="B62" s="15" t="s">
        <v>38</v>
      </c>
      <c r="C62" s="15" t="s">
        <v>18</v>
      </c>
      <c r="D62" s="15" t="s">
        <v>3</v>
      </c>
      <c r="E62" s="15" t="s">
        <v>153</v>
      </c>
      <c r="F62" s="15"/>
      <c r="G62" s="41">
        <f t="shared" ref="G62:I63" si="6">G63</f>
        <v>7926619.6900000004</v>
      </c>
      <c r="H62" s="41">
        <f t="shared" si="6"/>
        <v>1700000</v>
      </c>
      <c r="I62" s="41">
        <f t="shared" si="6"/>
        <v>1750000</v>
      </c>
    </row>
    <row r="63" spans="1:9" s="3" customFormat="1" ht="16.5" customHeight="1">
      <c r="A63" s="21" t="s">
        <v>51</v>
      </c>
      <c r="B63" s="15" t="s">
        <v>38</v>
      </c>
      <c r="C63" s="15" t="s">
        <v>18</v>
      </c>
      <c r="D63" s="15" t="s">
        <v>3</v>
      </c>
      <c r="E63" s="15" t="s">
        <v>153</v>
      </c>
      <c r="F63" s="15" t="s">
        <v>58</v>
      </c>
      <c r="G63" s="41">
        <f t="shared" si="6"/>
        <v>7926619.6900000004</v>
      </c>
      <c r="H63" s="41">
        <f t="shared" si="6"/>
        <v>1700000</v>
      </c>
      <c r="I63" s="41">
        <f t="shared" si="6"/>
        <v>1750000</v>
      </c>
    </row>
    <row r="64" spans="1:9" s="3" customFormat="1" ht="31.5" customHeight="1">
      <c r="A64" s="23" t="s">
        <v>60</v>
      </c>
      <c r="B64" s="15" t="s">
        <v>38</v>
      </c>
      <c r="C64" s="15" t="s">
        <v>18</v>
      </c>
      <c r="D64" s="15" t="s">
        <v>3</v>
      </c>
      <c r="E64" s="15" t="s">
        <v>153</v>
      </c>
      <c r="F64" s="15" t="s">
        <v>53</v>
      </c>
      <c r="G64" s="42">
        <v>7926619.6900000004</v>
      </c>
      <c r="H64" s="42">
        <v>1700000</v>
      </c>
      <c r="I64" s="42">
        <v>1750000</v>
      </c>
    </row>
    <row r="65" spans="1:9" s="3" customFormat="1" ht="16.5" customHeight="1">
      <c r="A65" s="16" t="s">
        <v>39</v>
      </c>
      <c r="B65" s="15" t="s">
        <v>38</v>
      </c>
      <c r="C65" s="15" t="s">
        <v>18</v>
      </c>
      <c r="D65" s="15" t="s">
        <v>40</v>
      </c>
      <c r="E65" s="15"/>
      <c r="F65" s="15"/>
      <c r="G65" s="39">
        <f t="shared" ref="G65:I66" si="7">G66</f>
        <v>5425435.7699999996</v>
      </c>
      <c r="H65" s="39">
        <f t="shared" si="7"/>
        <v>6568923</v>
      </c>
      <c r="I65" s="39">
        <f t="shared" si="7"/>
        <v>7497489.3099999996</v>
      </c>
    </row>
    <row r="66" spans="1:9" s="3" customFormat="1" ht="16.5" customHeight="1">
      <c r="A66" s="18" t="s">
        <v>123</v>
      </c>
      <c r="B66" s="15" t="s">
        <v>38</v>
      </c>
      <c r="C66" s="15" t="s">
        <v>18</v>
      </c>
      <c r="D66" s="15" t="s">
        <v>40</v>
      </c>
      <c r="E66" s="15" t="s">
        <v>103</v>
      </c>
      <c r="F66" s="15"/>
      <c r="G66" s="41">
        <f t="shared" si="7"/>
        <v>5425435.7699999996</v>
      </c>
      <c r="H66" s="41">
        <f t="shared" si="7"/>
        <v>6568923</v>
      </c>
      <c r="I66" s="41">
        <f t="shared" si="7"/>
        <v>7497489.3099999996</v>
      </c>
    </row>
    <row r="67" spans="1:9" s="3" customFormat="1" ht="16.5" customHeight="1">
      <c r="A67" s="18" t="s">
        <v>41</v>
      </c>
      <c r="B67" s="15" t="s">
        <v>38</v>
      </c>
      <c r="C67" s="15" t="s">
        <v>18</v>
      </c>
      <c r="D67" s="15" t="s">
        <v>40</v>
      </c>
      <c r="E67" s="15" t="s">
        <v>70</v>
      </c>
      <c r="F67" s="15"/>
      <c r="G67" s="43">
        <f t="shared" ref="G67:I68" si="8">G68</f>
        <v>5425435.7699999996</v>
      </c>
      <c r="H67" s="43">
        <f t="shared" si="8"/>
        <v>6568923</v>
      </c>
      <c r="I67" s="43">
        <f t="shared" si="8"/>
        <v>7497489.3099999996</v>
      </c>
    </row>
    <row r="68" spans="1:9" s="3" customFormat="1" ht="26.25" customHeight="1">
      <c r="A68" s="19" t="s">
        <v>57</v>
      </c>
      <c r="B68" s="15" t="s">
        <v>38</v>
      </c>
      <c r="C68" s="15" t="s">
        <v>18</v>
      </c>
      <c r="D68" s="15" t="s">
        <v>40</v>
      </c>
      <c r="E68" s="15" t="s">
        <v>70</v>
      </c>
      <c r="F68" s="15" t="s">
        <v>58</v>
      </c>
      <c r="G68" s="43">
        <f t="shared" si="8"/>
        <v>5425435.7699999996</v>
      </c>
      <c r="H68" s="43">
        <f t="shared" si="8"/>
        <v>6568923</v>
      </c>
      <c r="I68" s="43">
        <f t="shared" si="8"/>
        <v>7497489.3099999996</v>
      </c>
    </row>
    <row r="69" spans="1:9" s="3" customFormat="1" ht="27" customHeight="1">
      <c r="A69" s="18" t="s">
        <v>54</v>
      </c>
      <c r="B69" s="15" t="s">
        <v>38</v>
      </c>
      <c r="C69" s="15" t="s">
        <v>18</v>
      </c>
      <c r="D69" s="15" t="s">
        <v>40</v>
      </c>
      <c r="E69" s="15" t="s">
        <v>70</v>
      </c>
      <c r="F69" s="15" t="s">
        <v>53</v>
      </c>
      <c r="G69" s="42">
        <v>5425435.7699999996</v>
      </c>
      <c r="H69" s="42">
        <v>6568923</v>
      </c>
      <c r="I69" s="42">
        <v>7497489.3099999996</v>
      </c>
    </row>
    <row r="70" spans="1:9" s="3" customFormat="1" ht="17.25" customHeight="1">
      <c r="A70" s="17" t="s">
        <v>7</v>
      </c>
      <c r="B70" s="15" t="s">
        <v>38</v>
      </c>
      <c r="C70" s="15" t="s">
        <v>20</v>
      </c>
      <c r="D70" s="15"/>
      <c r="E70" s="15"/>
      <c r="F70" s="15"/>
      <c r="G70" s="40">
        <f>G71+G88+G98</f>
        <v>69007067.660000011</v>
      </c>
      <c r="H70" s="40">
        <f>H71+H88+H98</f>
        <v>38403562.82</v>
      </c>
      <c r="I70" s="40">
        <f>I71+I88+I98</f>
        <v>19029331.300000001</v>
      </c>
    </row>
    <row r="71" spans="1:9" s="3" customFormat="1">
      <c r="A71" s="24" t="s">
        <v>29</v>
      </c>
      <c r="B71" s="15" t="s">
        <v>38</v>
      </c>
      <c r="C71" s="15" t="s">
        <v>20</v>
      </c>
      <c r="D71" s="15" t="s">
        <v>22</v>
      </c>
      <c r="E71" s="15"/>
      <c r="F71" s="15"/>
      <c r="G71" s="41">
        <f>G72</f>
        <v>38261487.830000006</v>
      </c>
      <c r="H71" s="41">
        <f t="shared" ref="H71:I73" si="9">H72</f>
        <v>6137803.4000000004</v>
      </c>
      <c r="I71" s="41">
        <f t="shared" si="9"/>
        <v>5781524.2800000003</v>
      </c>
    </row>
    <row r="72" spans="1:9" s="3" customFormat="1">
      <c r="A72" s="51" t="s">
        <v>146</v>
      </c>
      <c r="B72" s="15" t="s">
        <v>38</v>
      </c>
      <c r="C72" s="15" t="s">
        <v>20</v>
      </c>
      <c r="D72" s="15" t="s">
        <v>22</v>
      </c>
      <c r="E72" s="15" t="s">
        <v>71</v>
      </c>
      <c r="F72" s="15"/>
      <c r="G72" s="41">
        <f>G73+G76+G79+G85+G82</f>
        <v>38261487.830000006</v>
      </c>
      <c r="H72" s="41">
        <f>H73+H76+H79+H85+H82</f>
        <v>6137803.4000000004</v>
      </c>
      <c r="I72" s="41">
        <f>I73+I76+I79+I85+I82</f>
        <v>5781524.2800000003</v>
      </c>
    </row>
    <row r="73" spans="1:9" s="3" customFormat="1" ht="26.4">
      <c r="A73" s="60" t="s">
        <v>144</v>
      </c>
      <c r="B73" s="15" t="s">
        <v>38</v>
      </c>
      <c r="C73" s="15" t="s">
        <v>20</v>
      </c>
      <c r="D73" s="15" t="s">
        <v>22</v>
      </c>
      <c r="E73" s="15" t="s">
        <v>87</v>
      </c>
      <c r="F73" s="15"/>
      <c r="G73" s="41">
        <f>G74</f>
        <v>7388341.6299999999</v>
      </c>
      <c r="H73" s="41">
        <f t="shared" si="9"/>
        <v>6137803.4000000004</v>
      </c>
      <c r="I73" s="41">
        <f t="shared" si="9"/>
        <v>5781524.2800000003</v>
      </c>
    </row>
    <row r="74" spans="1:9" s="3" customFormat="1" ht="26.4">
      <c r="A74" s="19" t="s">
        <v>57</v>
      </c>
      <c r="B74" s="15" t="s">
        <v>38</v>
      </c>
      <c r="C74" s="15" t="s">
        <v>20</v>
      </c>
      <c r="D74" s="15" t="s">
        <v>22</v>
      </c>
      <c r="E74" s="15" t="s">
        <v>87</v>
      </c>
      <c r="F74" s="15" t="s">
        <v>58</v>
      </c>
      <c r="G74" s="41">
        <f>G75</f>
        <v>7388341.6299999999</v>
      </c>
      <c r="H74" s="41">
        <f>H75</f>
        <v>6137803.4000000004</v>
      </c>
      <c r="I74" s="41">
        <f>I75</f>
        <v>5781524.2800000003</v>
      </c>
    </row>
    <row r="75" spans="1:9" s="3" customFormat="1" ht="26.4">
      <c r="A75" s="18" t="s">
        <v>54</v>
      </c>
      <c r="B75" s="15" t="s">
        <v>38</v>
      </c>
      <c r="C75" s="15" t="s">
        <v>20</v>
      </c>
      <c r="D75" s="15" t="s">
        <v>22</v>
      </c>
      <c r="E75" s="15" t="s">
        <v>87</v>
      </c>
      <c r="F75" s="15" t="s">
        <v>53</v>
      </c>
      <c r="G75" s="42">
        <v>7388341.6299999999</v>
      </c>
      <c r="H75" s="42">
        <v>6137803.4000000004</v>
      </c>
      <c r="I75" s="42">
        <v>5781524.2800000003</v>
      </c>
    </row>
    <row r="76" spans="1:9" s="3" customFormat="1" ht="79.2">
      <c r="A76" s="18" t="s">
        <v>162</v>
      </c>
      <c r="B76" s="15" t="s">
        <v>38</v>
      </c>
      <c r="C76" s="15" t="s">
        <v>20</v>
      </c>
      <c r="D76" s="15" t="s">
        <v>22</v>
      </c>
      <c r="E76" s="15" t="s">
        <v>169</v>
      </c>
      <c r="F76" s="15"/>
      <c r="G76" s="41">
        <f t="shared" ref="G76:I77" si="10">G77</f>
        <v>28782257</v>
      </c>
      <c r="H76" s="41">
        <f t="shared" si="10"/>
        <v>0</v>
      </c>
      <c r="I76" s="41">
        <f t="shared" si="10"/>
        <v>0</v>
      </c>
    </row>
    <row r="77" spans="1:9" s="3" customFormat="1">
      <c r="A77" s="18" t="s">
        <v>163</v>
      </c>
      <c r="B77" s="15" t="s">
        <v>38</v>
      </c>
      <c r="C77" s="15" t="s">
        <v>20</v>
      </c>
      <c r="D77" s="15" t="s">
        <v>22</v>
      </c>
      <c r="E77" s="15" t="s">
        <v>169</v>
      </c>
      <c r="F77" s="15" t="s">
        <v>52</v>
      </c>
      <c r="G77" s="41">
        <f t="shared" si="10"/>
        <v>28782257</v>
      </c>
      <c r="H77" s="41">
        <f t="shared" si="10"/>
        <v>0</v>
      </c>
      <c r="I77" s="41">
        <f t="shared" si="10"/>
        <v>0</v>
      </c>
    </row>
    <row r="78" spans="1:9" s="3" customFormat="1">
      <c r="A78" s="18" t="s">
        <v>164</v>
      </c>
      <c r="B78" s="15" t="s">
        <v>38</v>
      </c>
      <c r="C78" s="15" t="s">
        <v>20</v>
      </c>
      <c r="D78" s="15" t="s">
        <v>22</v>
      </c>
      <c r="E78" s="15" t="s">
        <v>169</v>
      </c>
      <c r="F78" s="15" t="s">
        <v>48</v>
      </c>
      <c r="G78" s="42">
        <v>28782257</v>
      </c>
      <c r="H78" s="42">
        <v>0</v>
      </c>
      <c r="I78" s="42">
        <v>0</v>
      </c>
    </row>
    <row r="79" spans="1:9" s="3" customFormat="1" ht="66">
      <c r="A79" s="18" t="s">
        <v>165</v>
      </c>
      <c r="B79" s="15" t="s">
        <v>38</v>
      </c>
      <c r="C79" s="15" t="s">
        <v>20</v>
      </c>
      <c r="D79" s="15" t="s">
        <v>22</v>
      </c>
      <c r="E79" s="15" t="s">
        <v>168</v>
      </c>
      <c r="F79" s="15"/>
      <c r="G79" s="41">
        <f t="shared" ref="G79:I80" si="11">G80</f>
        <v>610401.19999999995</v>
      </c>
      <c r="H79" s="41">
        <f t="shared" si="11"/>
        <v>0</v>
      </c>
      <c r="I79" s="41">
        <f t="shared" si="11"/>
        <v>0</v>
      </c>
    </row>
    <row r="80" spans="1:9" s="3" customFormat="1">
      <c r="A80" s="18" t="s">
        <v>163</v>
      </c>
      <c r="B80" s="15" t="s">
        <v>38</v>
      </c>
      <c r="C80" s="15" t="s">
        <v>20</v>
      </c>
      <c r="D80" s="15" t="s">
        <v>22</v>
      </c>
      <c r="E80" s="15" t="s">
        <v>168</v>
      </c>
      <c r="F80" s="15" t="s">
        <v>52</v>
      </c>
      <c r="G80" s="41">
        <f t="shared" si="11"/>
        <v>610401.19999999995</v>
      </c>
      <c r="H80" s="41">
        <f t="shared" si="11"/>
        <v>0</v>
      </c>
      <c r="I80" s="41">
        <f t="shared" si="11"/>
        <v>0</v>
      </c>
    </row>
    <row r="81" spans="1:9" s="3" customFormat="1">
      <c r="A81" s="18" t="s">
        <v>164</v>
      </c>
      <c r="B81" s="15" t="s">
        <v>38</v>
      </c>
      <c r="C81" s="15" t="s">
        <v>20</v>
      </c>
      <c r="D81" s="15" t="s">
        <v>22</v>
      </c>
      <c r="E81" s="15" t="s">
        <v>168</v>
      </c>
      <c r="F81" s="15" t="s">
        <v>48</v>
      </c>
      <c r="G81" s="42">
        <v>610401.19999999995</v>
      </c>
      <c r="H81" s="42">
        <v>0</v>
      </c>
      <c r="I81" s="42">
        <v>0</v>
      </c>
    </row>
    <row r="82" spans="1:9" s="3" customFormat="1" ht="52.8">
      <c r="A82" s="18" t="s">
        <v>201</v>
      </c>
      <c r="B82" s="15" t="s">
        <v>38</v>
      </c>
      <c r="C82" s="15" t="s">
        <v>20</v>
      </c>
      <c r="D82" s="15" t="s">
        <v>22</v>
      </c>
      <c r="E82" s="15" t="s">
        <v>202</v>
      </c>
      <c r="F82" s="15"/>
      <c r="G82" s="41">
        <f t="shared" ref="G82:I83" si="12">G83</f>
        <v>1080000</v>
      </c>
      <c r="H82" s="41">
        <f t="shared" si="12"/>
        <v>0</v>
      </c>
      <c r="I82" s="41">
        <f t="shared" si="12"/>
        <v>0</v>
      </c>
    </row>
    <row r="83" spans="1:9" s="3" customFormat="1" ht="26.4">
      <c r="A83" s="19" t="s">
        <v>57</v>
      </c>
      <c r="B83" s="15" t="s">
        <v>38</v>
      </c>
      <c r="C83" s="15" t="s">
        <v>20</v>
      </c>
      <c r="D83" s="15" t="s">
        <v>22</v>
      </c>
      <c r="E83" s="15" t="s">
        <v>202</v>
      </c>
      <c r="F83" s="15" t="s">
        <v>58</v>
      </c>
      <c r="G83" s="41">
        <f t="shared" si="12"/>
        <v>1080000</v>
      </c>
      <c r="H83" s="41">
        <f t="shared" si="12"/>
        <v>0</v>
      </c>
      <c r="I83" s="41">
        <f t="shared" si="12"/>
        <v>0</v>
      </c>
    </row>
    <row r="84" spans="1:9" s="3" customFormat="1" ht="26.4">
      <c r="A84" s="18" t="s">
        <v>54</v>
      </c>
      <c r="B84" s="15" t="s">
        <v>38</v>
      </c>
      <c r="C84" s="15" t="s">
        <v>20</v>
      </c>
      <c r="D84" s="15" t="s">
        <v>22</v>
      </c>
      <c r="E84" s="15" t="s">
        <v>202</v>
      </c>
      <c r="F84" s="15" t="s">
        <v>53</v>
      </c>
      <c r="G84" s="42">
        <v>1080000</v>
      </c>
      <c r="H84" s="42">
        <v>0</v>
      </c>
      <c r="I84" s="42">
        <v>0</v>
      </c>
    </row>
    <row r="85" spans="1:9" s="3" customFormat="1" ht="39.6">
      <c r="A85" s="18" t="s">
        <v>194</v>
      </c>
      <c r="B85" s="15" t="s">
        <v>38</v>
      </c>
      <c r="C85" s="15" t="s">
        <v>190</v>
      </c>
      <c r="D85" s="15" t="s">
        <v>16</v>
      </c>
      <c r="E85" s="15" t="s">
        <v>191</v>
      </c>
      <c r="F85" s="15"/>
      <c r="G85" s="41">
        <f t="shared" ref="G85:I86" si="13">G86</f>
        <v>400488</v>
      </c>
      <c r="H85" s="41">
        <f t="shared" si="13"/>
        <v>0</v>
      </c>
      <c r="I85" s="41">
        <f t="shared" si="13"/>
        <v>0</v>
      </c>
    </row>
    <row r="86" spans="1:9" s="3" customFormat="1">
      <c r="A86" s="18" t="s">
        <v>195</v>
      </c>
      <c r="B86" s="15" t="s">
        <v>38</v>
      </c>
      <c r="C86" s="15" t="s">
        <v>190</v>
      </c>
      <c r="D86" s="15" t="s">
        <v>16</v>
      </c>
      <c r="E86" s="15" t="s">
        <v>191</v>
      </c>
      <c r="F86" s="15" t="s">
        <v>192</v>
      </c>
      <c r="G86" s="41">
        <f t="shared" si="13"/>
        <v>400488</v>
      </c>
      <c r="H86" s="41">
        <f t="shared" si="13"/>
        <v>0</v>
      </c>
      <c r="I86" s="41">
        <f t="shared" si="13"/>
        <v>0</v>
      </c>
    </row>
    <row r="87" spans="1:9" s="3" customFormat="1">
      <c r="A87" s="18" t="s">
        <v>196</v>
      </c>
      <c r="B87" s="15" t="s">
        <v>38</v>
      </c>
      <c r="C87" s="15" t="s">
        <v>190</v>
      </c>
      <c r="D87" s="15" t="s">
        <v>16</v>
      </c>
      <c r="E87" s="15" t="s">
        <v>191</v>
      </c>
      <c r="F87" s="15" t="s">
        <v>193</v>
      </c>
      <c r="G87" s="42">
        <v>400488</v>
      </c>
      <c r="H87" s="42">
        <v>0</v>
      </c>
      <c r="I87" s="42">
        <v>0</v>
      </c>
    </row>
    <row r="88" spans="1:9" s="3" customFormat="1" ht="17.25" customHeight="1">
      <c r="A88" s="25" t="s">
        <v>36</v>
      </c>
      <c r="B88" s="15" t="s">
        <v>38</v>
      </c>
      <c r="C88" s="15" t="s">
        <v>20</v>
      </c>
      <c r="D88" s="15" t="s">
        <v>19</v>
      </c>
      <c r="E88" s="15"/>
      <c r="F88" s="15"/>
      <c r="G88" s="41">
        <f>G89</f>
        <v>6332458.8100000005</v>
      </c>
      <c r="H88" s="41">
        <f>H89</f>
        <v>6387000</v>
      </c>
      <c r="I88" s="41">
        <f>I89</f>
        <v>385000</v>
      </c>
    </row>
    <row r="89" spans="1:9" s="3" customFormat="1" ht="16.5" customHeight="1">
      <c r="A89" s="51" t="s">
        <v>124</v>
      </c>
      <c r="B89" s="15" t="s">
        <v>38</v>
      </c>
      <c r="C89" s="15" t="s">
        <v>20</v>
      </c>
      <c r="D89" s="15" t="s">
        <v>19</v>
      </c>
      <c r="E89" s="15" t="s">
        <v>72</v>
      </c>
      <c r="F89" s="15"/>
      <c r="G89" s="41">
        <f>G90</f>
        <v>6332458.8100000005</v>
      </c>
      <c r="H89" s="41">
        <f t="shared" ref="H89:I91" si="14">H90</f>
        <v>6387000</v>
      </c>
      <c r="I89" s="41">
        <f t="shared" si="14"/>
        <v>385000</v>
      </c>
    </row>
    <row r="90" spans="1:9" s="3" customFormat="1">
      <c r="A90" s="21" t="s">
        <v>35</v>
      </c>
      <c r="B90" s="15" t="s">
        <v>38</v>
      </c>
      <c r="C90" s="15" t="s">
        <v>20</v>
      </c>
      <c r="D90" s="15" t="s">
        <v>19</v>
      </c>
      <c r="E90" s="15" t="s">
        <v>73</v>
      </c>
      <c r="F90" s="15"/>
      <c r="G90" s="41">
        <f>SUM(G92+G94+G96)</f>
        <v>6332458.8100000005</v>
      </c>
      <c r="H90" s="41">
        <f>SUM(H92+H94+H96)</f>
        <v>6387000</v>
      </c>
      <c r="I90" s="41">
        <f>SUM(I92+I94+I96)</f>
        <v>385000</v>
      </c>
    </row>
    <row r="91" spans="1:9" s="3" customFormat="1" ht="26.4">
      <c r="A91" s="19" t="s">
        <v>57</v>
      </c>
      <c r="B91" s="15" t="s">
        <v>38</v>
      </c>
      <c r="C91" s="15" t="s">
        <v>20</v>
      </c>
      <c r="D91" s="15" t="s">
        <v>19</v>
      </c>
      <c r="E91" s="15" t="s">
        <v>73</v>
      </c>
      <c r="F91" s="15" t="s">
        <v>58</v>
      </c>
      <c r="G91" s="41">
        <f>G92</f>
        <v>1704058.81</v>
      </c>
      <c r="H91" s="41">
        <f t="shared" si="14"/>
        <v>427000</v>
      </c>
      <c r="I91" s="41">
        <f t="shared" si="14"/>
        <v>385000</v>
      </c>
    </row>
    <row r="92" spans="1:9" s="3" customFormat="1" ht="26.4">
      <c r="A92" s="18" t="s">
        <v>54</v>
      </c>
      <c r="B92" s="15" t="s">
        <v>38</v>
      </c>
      <c r="C92" s="15" t="s">
        <v>20</v>
      </c>
      <c r="D92" s="15" t="s">
        <v>19</v>
      </c>
      <c r="E92" s="15" t="s">
        <v>73</v>
      </c>
      <c r="F92" s="15" t="s">
        <v>53</v>
      </c>
      <c r="G92" s="42">
        <v>1704058.81</v>
      </c>
      <c r="H92" s="42">
        <v>427000</v>
      </c>
      <c r="I92" s="42">
        <v>385000</v>
      </c>
    </row>
    <row r="93" spans="1:9" s="3" customFormat="1" ht="26.4">
      <c r="A93" s="18" t="s">
        <v>179</v>
      </c>
      <c r="B93" s="15" t="s">
        <v>38</v>
      </c>
      <c r="C93" s="15" t="s">
        <v>20</v>
      </c>
      <c r="D93" s="15" t="s">
        <v>19</v>
      </c>
      <c r="E93" s="15" t="s">
        <v>178</v>
      </c>
      <c r="F93" s="15" t="s">
        <v>105</v>
      </c>
      <c r="G93" s="41">
        <f>G94</f>
        <v>1598400</v>
      </c>
      <c r="H93" s="41">
        <f>H94</f>
        <v>0</v>
      </c>
      <c r="I93" s="41">
        <f>I94</f>
        <v>0</v>
      </c>
    </row>
    <row r="94" spans="1:9" s="3" customFormat="1" ht="26.4">
      <c r="A94" s="18" t="s">
        <v>107</v>
      </c>
      <c r="B94" s="15" t="s">
        <v>38</v>
      </c>
      <c r="C94" s="15" t="s">
        <v>20</v>
      </c>
      <c r="D94" s="15" t="s">
        <v>19</v>
      </c>
      <c r="E94" s="15" t="s">
        <v>178</v>
      </c>
      <c r="F94" s="15" t="s">
        <v>106</v>
      </c>
      <c r="G94" s="42">
        <v>1598400</v>
      </c>
      <c r="H94" s="42">
        <v>0</v>
      </c>
      <c r="I94" s="42">
        <v>0</v>
      </c>
    </row>
    <row r="95" spans="1:9" s="3" customFormat="1" ht="26.4">
      <c r="A95" s="18" t="s">
        <v>182</v>
      </c>
      <c r="B95" s="15" t="s">
        <v>38</v>
      </c>
      <c r="C95" s="15" t="s">
        <v>20</v>
      </c>
      <c r="D95" s="15" t="s">
        <v>19</v>
      </c>
      <c r="E95" s="15" t="s">
        <v>183</v>
      </c>
      <c r="F95" s="15" t="s">
        <v>105</v>
      </c>
      <c r="G95" s="41">
        <f>G96</f>
        <v>3030000</v>
      </c>
      <c r="H95" s="41">
        <f>H96</f>
        <v>5960000</v>
      </c>
      <c r="I95" s="41">
        <f>I96</f>
        <v>0</v>
      </c>
    </row>
    <row r="96" spans="1:9" s="3" customFormat="1" ht="26.4">
      <c r="A96" s="18" t="s">
        <v>107</v>
      </c>
      <c r="B96" s="15" t="s">
        <v>38</v>
      </c>
      <c r="C96" s="15" t="s">
        <v>20</v>
      </c>
      <c r="D96" s="15" t="s">
        <v>19</v>
      </c>
      <c r="E96" s="15" t="s">
        <v>183</v>
      </c>
      <c r="F96" s="15" t="s">
        <v>106</v>
      </c>
      <c r="G96" s="42">
        <v>3030000</v>
      </c>
      <c r="H96" s="42">
        <v>5960000</v>
      </c>
      <c r="I96" s="42">
        <v>0</v>
      </c>
    </row>
    <row r="97" spans="1:9" s="3" customFormat="1">
      <c r="A97" s="25" t="s">
        <v>1</v>
      </c>
      <c r="B97" s="15" t="s">
        <v>38</v>
      </c>
      <c r="C97" s="15" t="s">
        <v>20</v>
      </c>
      <c r="D97" s="15" t="s">
        <v>16</v>
      </c>
      <c r="E97" s="15"/>
      <c r="F97" s="15"/>
      <c r="G97" s="43">
        <f>G98</f>
        <v>24413121.02</v>
      </c>
      <c r="H97" s="43">
        <f>H98</f>
        <v>25878759.420000002</v>
      </c>
      <c r="I97" s="43">
        <f>I98</f>
        <v>12862807.02</v>
      </c>
    </row>
    <row r="98" spans="1:9" s="3" customFormat="1">
      <c r="A98" s="56" t="s">
        <v>145</v>
      </c>
      <c r="B98" s="15" t="s">
        <v>38</v>
      </c>
      <c r="C98" s="15" t="s">
        <v>20</v>
      </c>
      <c r="D98" s="15" t="s">
        <v>16</v>
      </c>
      <c r="E98" s="15" t="s">
        <v>74</v>
      </c>
      <c r="F98" s="26"/>
      <c r="G98" s="41">
        <f>G101+G104+G107+G110+G112+G115+G118+G121+G124+G127+G130</f>
        <v>24413121.02</v>
      </c>
      <c r="H98" s="41">
        <f>H101+H104+H107+H110+H112+H115+H118+H121+H124+H127+H130</f>
        <v>25878759.420000002</v>
      </c>
      <c r="I98" s="41">
        <f>I101+I104+I107+I110+I112+I115+I118+I121+I124+I127+I130</f>
        <v>12862807.02</v>
      </c>
    </row>
    <row r="99" spans="1:9" s="3" customFormat="1" ht="13.5" customHeight="1">
      <c r="A99" s="21" t="s">
        <v>34</v>
      </c>
      <c r="B99" s="15" t="s">
        <v>38</v>
      </c>
      <c r="C99" s="15" t="s">
        <v>20</v>
      </c>
      <c r="D99" s="15" t="s">
        <v>16</v>
      </c>
      <c r="E99" s="15" t="s">
        <v>75</v>
      </c>
      <c r="F99" s="26"/>
      <c r="G99" s="41">
        <f t="shared" ref="G99:I100" si="15">G100</f>
        <v>4185303.01</v>
      </c>
      <c r="H99" s="41">
        <f t="shared" si="15"/>
        <v>5487104.1699999999</v>
      </c>
      <c r="I99" s="41">
        <f t="shared" si="15"/>
        <v>5987104.1699999999</v>
      </c>
    </row>
    <row r="100" spans="1:9" s="3" customFormat="1" ht="26.4">
      <c r="A100" s="19" t="s">
        <v>57</v>
      </c>
      <c r="B100" s="15" t="s">
        <v>38</v>
      </c>
      <c r="C100" s="15" t="s">
        <v>20</v>
      </c>
      <c r="D100" s="15" t="s">
        <v>16</v>
      </c>
      <c r="E100" s="15" t="s">
        <v>75</v>
      </c>
      <c r="F100" s="15" t="s">
        <v>58</v>
      </c>
      <c r="G100" s="41">
        <f t="shared" si="15"/>
        <v>4185303.01</v>
      </c>
      <c r="H100" s="41">
        <f t="shared" si="15"/>
        <v>5487104.1699999999</v>
      </c>
      <c r="I100" s="41">
        <f t="shared" si="15"/>
        <v>5987104.1699999999</v>
      </c>
    </row>
    <row r="101" spans="1:9" s="3" customFormat="1" ht="26.4">
      <c r="A101" s="18" t="s">
        <v>54</v>
      </c>
      <c r="B101" s="15" t="s">
        <v>38</v>
      </c>
      <c r="C101" s="15" t="s">
        <v>20</v>
      </c>
      <c r="D101" s="15" t="s">
        <v>16</v>
      </c>
      <c r="E101" s="15" t="s">
        <v>75</v>
      </c>
      <c r="F101" s="15" t="s">
        <v>53</v>
      </c>
      <c r="G101" s="42">
        <v>4185303.01</v>
      </c>
      <c r="H101" s="42">
        <v>5487104.1699999999</v>
      </c>
      <c r="I101" s="42">
        <v>5987104.1699999999</v>
      </c>
    </row>
    <row r="102" spans="1:9" s="3" customFormat="1" ht="13.5" customHeight="1">
      <c r="A102" s="21" t="s">
        <v>33</v>
      </c>
      <c r="B102" s="15" t="s">
        <v>38</v>
      </c>
      <c r="C102" s="15" t="s">
        <v>20</v>
      </c>
      <c r="D102" s="15" t="s">
        <v>16</v>
      </c>
      <c r="E102" s="15" t="s">
        <v>76</v>
      </c>
      <c r="F102" s="15"/>
      <c r="G102" s="41">
        <f t="shared" ref="G102:I103" si="16">G103</f>
        <v>0</v>
      </c>
      <c r="H102" s="41">
        <f t="shared" si="16"/>
        <v>271000</v>
      </c>
      <c r="I102" s="41">
        <f t="shared" si="16"/>
        <v>121000</v>
      </c>
    </row>
    <row r="103" spans="1:9" s="3" customFormat="1" ht="12.75" customHeight="1">
      <c r="A103" s="19" t="s">
        <v>57</v>
      </c>
      <c r="B103" s="15" t="s">
        <v>38</v>
      </c>
      <c r="C103" s="15" t="s">
        <v>20</v>
      </c>
      <c r="D103" s="15" t="s">
        <v>16</v>
      </c>
      <c r="E103" s="15" t="s">
        <v>76</v>
      </c>
      <c r="F103" s="15" t="s">
        <v>58</v>
      </c>
      <c r="G103" s="41">
        <f t="shared" si="16"/>
        <v>0</v>
      </c>
      <c r="H103" s="41">
        <f t="shared" si="16"/>
        <v>271000</v>
      </c>
      <c r="I103" s="41">
        <f t="shared" si="16"/>
        <v>121000</v>
      </c>
    </row>
    <row r="104" spans="1:9" s="3" customFormat="1" ht="42" customHeight="1">
      <c r="A104" s="18" t="s">
        <v>54</v>
      </c>
      <c r="B104" s="15" t="s">
        <v>38</v>
      </c>
      <c r="C104" s="15" t="s">
        <v>20</v>
      </c>
      <c r="D104" s="15" t="s">
        <v>16</v>
      </c>
      <c r="E104" s="15" t="s">
        <v>76</v>
      </c>
      <c r="F104" s="15" t="s">
        <v>53</v>
      </c>
      <c r="G104" s="42">
        <v>0</v>
      </c>
      <c r="H104" s="42">
        <v>271000</v>
      </c>
      <c r="I104" s="42">
        <v>121000</v>
      </c>
    </row>
    <row r="105" spans="1:9" s="3" customFormat="1" ht="13.5" customHeight="1">
      <c r="A105" s="21" t="s">
        <v>32</v>
      </c>
      <c r="B105" s="15" t="s">
        <v>38</v>
      </c>
      <c r="C105" s="15" t="s">
        <v>20</v>
      </c>
      <c r="D105" s="15" t="s">
        <v>16</v>
      </c>
      <c r="E105" s="15" t="s">
        <v>77</v>
      </c>
      <c r="F105" s="15"/>
      <c r="G105" s="41">
        <f t="shared" ref="G105:I106" si="17">G106</f>
        <v>250000</v>
      </c>
      <c r="H105" s="41">
        <f t="shared" si="17"/>
        <v>250000</v>
      </c>
      <c r="I105" s="41">
        <f t="shared" si="17"/>
        <v>250000</v>
      </c>
    </row>
    <row r="106" spans="1:9" s="3" customFormat="1" ht="26.4">
      <c r="A106" s="19" t="s">
        <v>57</v>
      </c>
      <c r="B106" s="15" t="s">
        <v>38</v>
      </c>
      <c r="C106" s="15" t="s">
        <v>20</v>
      </c>
      <c r="D106" s="15" t="s">
        <v>16</v>
      </c>
      <c r="E106" s="15" t="s">
        <v>77</v>
      </c>
      <c r="F106" s="15" t="s">
        <v>58</v>
      </c>
      <c r="G106" s="41">
        <f t="shared" si="17"/>
        <v>250000</v>
      </c>
      <c r="H106" s="41">
        <f t="shared" si="17"/>
        <v>250000</v>
      </c>
      <c r="I106" s="41">
        <f t="shared" si="17"/>
        <v>250000</v>
      </c>
    </row>
    <row r="107" spans="1:9" s="3" customFormat="1" ht="26.4">
      <c r="A107" s="18" t="s">
        <v>54</v>
      </c>
      <c r="B107" s="15" t="s">
        <v>38</v>
      </c>
      <c r="C107" s="15" t="s">
        <v>20</v>
      </c>
      <c r="D107" s="15" t="s">
        <v>16</v>
      </c>
      <c r="E107" s="15" t="s">
        <v>77</v>
      </c>
      <c r="F107" s="15" t="s">
        <v>53</v>
      </c>
      <c r="G107" s="42">
        <v>250000</v>
      </c>
      <c r="H107" s="42">
        <v>250000</v>
      </c>
      <c r="I107" s="42">
        <v>250000</v>
      </c>
    </row>
    <row r="108" spans="1:9" s="3" customFormat="1" ht="26.4">
      <c r="A108" s="21" t="s">
        <v>31</v>
      </c>
      <c r="B108" s="15" t="s">
        <v>38</v>
      </c>
      <c r="C108" s="15" t="s">
        <v>20</v>
      </c>
      <c r="D108" s="15" t="s">
        <v>16</v>
      </c>
      <c r="E108" s="15" t="s">
        <v>78</v>
      </c>
      <c r="F108" s="15"/>
      <c r="G108" s="41">
        <f>SUM(G111+G109)</f>
        <v>2381969.5299999998</v>
      </c>
      <c r="H108" s="41">
        <f>SUM(H111+H109)</f>
        <v>3174000</v>
      </c>
      <c r="I108" s="41">
        <f>SUM(I111+I109)</f>
        <v>3194000</v>
      </c>
    </row>
    <row r="109" spans="1:9" s="3" customFormat="1" ht="26.4">
      <c r="A109" s="19" t="s">
        <v>57</v>
      </c>
      <c r="B109" s="15" t="s">
        <v>38</v>
      </c>
      <c r="C109" s="15" t="s">
        <v>20</v>
      </c>
      <c r="D109" s="15" t="s">
        <v>16</v>
      </c>
      <c r="E109" s="15" t="s">
        <v>78</v>
      </c>
      <c r="F109" s="15" t="s">
        <v>58</v>
      </c>
      <c r="G109" s="41">
        <f>G110</f>
        <v>2381969.5299999998</v>
      </c>
      <c r="H109" s="41">
        <f>H110</f>
        <v>3174000</v>
      </c>
      <c r="I109" s="41">
        <f>I110</f>
        <v>3194000</v>
      </c>
    </row>
    <row r="110" spans="1:9" s="3" customFormat="1" ht="26.4">
      <c r="A110" s="18" t="s">
        <v>54</v>
      </c>
      <c r="B110" s="15" t="s">
        <v>38</v>
      </c>
      <c r="C110" s="15" t="s">
        <v>20</v>
      </c>
      <c r="D110" s="15" t="s">
        <v>16</v>
      </c>
      <c r="E110" s="15" t="s">
        <v>78</v>
      </c>
      <c r="F110" s="15" t="s">
        <v>53</v>
      </c>
      <c r="G110" s="42">
        <v>2381969.5299999998</v>
      </c>
      <c r="H110" s="42">
        <v>3174000</v>
      </c>
      <c r="I110" s="42">
        <v>3194000</v>
      </c>
    </row>
    <row r="111" spans="1:9" s="3" customFormat="1" ht="26.4">
      <c r="A111" s="18" t="s">
        <v>104</v>
      </c>
      <c r="B111" s="15" t="s">
        <v>38</v>
      </c>
      <c r="C111" s="15" t="s">
        <v>20</v>
      </c>
      <c r="D111" s="15" t="s">
        <v>16</v>
      </c>
      <c r="E111" s="15" t="s">
        <v>78</v>
      </c>
      <c r="F111" s="15" t="s">
        <v>105</v>
      </c>
      <c r="G111" s="41">
        <f>G112</f>
        <v>0</v>
      </c>
      <c r="H111" s="41">
        <f>H112</f>
        <v>0</v>
      </c>
      <c r="I111" s="41">
        <f>I112</f>
        <v>0</v>
      </c>
    </row>
    <row r="112" spans="1:9" s="3" customFormat="1" ht="26.4">
      <c r="A112" s="18" t="s">
        <v>107</v>
      </c>
      <c r="B112" s="15" t="s">
        <v>38</v>
      </c>
      <c r="C112" s="15" t="s">
        <v>20</v>
      </c>
      <c r="D112" s="15" t="s">
        <v>16</v>
      </c>
      <c r="E112" s="15" t="s">
        <v>78</v>
      </c>
      <c r="F112" s="15" t="s">
        <v>106</v>
      </c>
      <c r="G112" s="42">
        <v>0</v>
      </c>
      <c r="H112" s="42">
        <v>0</v>
      </c>
      <c r="I112" s="42">
        <v>0</v>
      </c>
    </row>
    <row r="113" spans="1:9" s="3" customFormat="1" ht="39.6">
      <c r="A113" s="18" t="s">
        <v>137</v>
      </c>
      <c r="B113" s="15" t="s">
        <v>38</v>
      </c>
      <c r="C113" s="15" t="s">
        <v>20</v>
      </c>
      <c r="D113" s="15" t="s">
        <v>16</v>
      </c>
      <c r="E113" s="15" t="s">
        <v>92</v>
      </c>
      <c r="F113" s="15"/>
      <c r="G113" s="41">
        <f t="shared" ref="G113:I114" si="18">G114</f>
        <v>130100</v>
      </c>
      <c r="H113" s="41">
        <f t="shared" si="18"/>
        <v>600000</v>
      </c>
      <c r="I113" s="41">
        <f t="shared" si="18"/>
        <v>700000</v>
      </c>
    </row>
    <row r="114" spans="1:9" s="3" customFormat="1" ht="27.75" customHeight="1">
      <c r="A114" s="18" t="s">
        <v>57</v>
      </c>
      <c r="B114" s="15" t="s">
        <v>38</v>
      </c>
      <c r="C114" s="15" t="s">
        <v>20</v>
      </c>
      <c r="D114" s="15" t="s">
        <v>16</v>
      </c>
      <c r="E114" s="15" t="s">
        <v>92</v>
      </c>
      <c r="F114" s="15" t="s">
        <v>58</v>
      </c>
      <c r="G114" s="41">
        <f t="shared" si="18"/>
        <v>130100</v>
      </c>
      <c r="H114" s="41">
        <f t="shared" si="18"/>
        <v>600000</v>
      </c>
      <c r="I114" s="41">
        <f t="shared" si="18"/>
        <v>700000</v>
      </c>
    </row>
    <row r="115" spans="1:9" s="3" customFormat="1" ht="26.4">
      <c r="A115" s="18" t="s">
        <v>138</v>
      </c>
      <c r="B115" s="15" t="s">
        <v>38</v>
      </c>
      <c r="C115" s="15" t="s">
        <v>20</v>
      </c>
      <c r="D115" s="15" t="s">
        <v>16</v>
      </c>
      <c r="E115" s="15" t="s">
        <v>92</v>
      </c>
      <c r="F115" s="15" t="s">
        <v>53</v>
      </c>
      <c r="G115" s="42">
        <v>130100</v>
      </c>
      <c r="H115" s="42">
        <v>600000</v>
      </c>
      <c r="I115" s="42">
        <v>700000</v>
      </c>
    </row>
    <row r="116" spans="1:9" s="3" customFormat="1">
      <c r="A116" s="61" t="s">
        <v>139</v>
      </c>
      <c r="B116" s="15" t="s">
        <v>38</v>
      </c>
      <c r="C116" s="15" t="s">
        <v>20</v>
      </c>
      <c r="D116" s="15" t="s">
        <v>16</v>
      </c>
      <c r="E116" s="15" t="s">
        <v>172</v>
      </c>
      <c r="F116" s="15"/>
      <c r="G116" s="41">
        <f t="shared" ref="G116:I117" si="19">G117</f>
        <v>13789588.300000001</v>
      </c>
      <c r="H116" s="41">
        <f t="shared" si="19"/>
        <v>14791303.82</v>
      </c>
      <c r="I116" s="41">
        <f t="shared" si="19"/>
        <v>0</v>
      </c>
    </row>
    <row r="117" spans="1:9" s="3" customFormat="1" ht="26.4">
      <c r="A117" s="18" t="s">
        <v>57</v>
      </c>
      <c r="B117" s="15" t="s">
        <v>38</v>
      </c>
      <c r="C117" s="15" t="s">
        <v>20</v>
      </c>
      <c r="D117" s="15" t="s">
        <v>16</v>
      </c>
      <c r="E117" s="15" t="s">
        <v>172</v>
      </c>
      <c r="F117" s="15" t="s">
        <v>58</v>
      </c>
      <c r="G117" s="41">
        <f t="shared" si="19"/>
        <v>13789588.300000001</v>
      </c>
      <c r="H117" s="41">
        <f t="shared" si="19"/>
        <v>14791303.82</v>
      </c>
      <c r="I117" s="41">
        <f t="shared" si="19"/>
        <v>0</v>
      </c>
    </row>
    <row r="118" spans="1:9" s="3" customFormat="1" ht="26.4">
      <c r="A118" s="18" t="s">
        <v>54</v>
      </c>
      <c r="B118" s="15" t="s">
        <v>38</v>
      </c>
      <c r="C118" s="15" t="s">
        <v>20</v>
      </c>
      <c r="D118" s="15" t="s">
        <v>16</v>
      </c>
      <c r="E118" s="15" t="s">
        <v>172</v>
      </c>
      <c r="F118" s="15" t="s">
        <v>53</v>
      </c>
      <c r="G118" s="42">
        <v>13789588.300000001</v>
      </c>
      <c r="H118" s="42">
        <v>14791303.82</v>
      </c>
      <c r="I118" s="42">
        <v>0</v>
      </c>
    </row>
    <row r="119" spans="1:9" s="3" customFormat="1">
      <c r="A119" s="18" t="s">
        <v>173</v>
      </c>
      <c r="B119" s="15" t="s">
        <v>38</v>
      </c>
      <c r="C119" s="15" t="s">
        <v>20</v>
      </c>
      <c r="D119" s="15" t="s">
        <v>16</v>
      </c>
      <c r="E119" s="15" t="s">
        <v>174</v>
      </c>
      <c r="F119" s="15"/>
      <c r="G119" s="41">
        <f t="shared" ref="G119:I120" si="20">G120</f>
        <v>1147360</v>
      </c>
      <c r="H119" s="41">
        <f t="shared" si="20"/>
        <v>0</v>
      </c>
      <c r="I119" s="41">
        <f t="shared" si="20"/>
        <v>0</v>
      </c>
    </row>
    <row r="120" spans="1:9" s="3" customFormat="1" ht="26.4">
      <c r="A120" s="18" t="s">
        <v>57</v>
      </c>
      <c r="B120" s="15" t="s">
        <v>38</v>
      </c>
      <c r="C120" s="15" t="s">
        <v>20</v>
      </c>
      <c r="D120" s="15" t="s">
        <v>16</v>
      </c>
      <c r="E120" s="15" t="s">
        <v>174</v>
      </c>
      <c r="F120" s="15" t="s">
        <v>58</v>
      </c>
      <c r="G120" s="41">
        <f t="shared" si="20"/>
        <v>1147360</v>
      </c>
      <c r="H120" s="41">
        <f t="shared" si="20"/>
        <v>0</v>
      </c>
      <c r="I120" s="41">
        <f t="shared" si="20"/>
        <v>0</v>
      </c>
    </row>
    <row r="121" spans="1:9" s="3" customFormat="1" ht="26.4">
      <c r="A121" s="18" t="s">
        <v>54</v>
      </c>
      <c r="B121" s="15" t="s">
        <v>38</v>
      </c>
      <c r="C121" s="15" t="s">
        <v>20</v>
      </c>
      <c r="D121" s="15" t="s">
        <v>16</v>
      </c>
      <c r="E121" s="15" t="s">
        <v>174</v>
      </c>
      <c r="F121" s="15" t="s">
        <v>53</v>
      </c>
      <c r="G121" s="42">
        <v>1147360</v>
      </c>
      <c r="H121" s="42">
        <v>0</v>
      </c>
      <c r="I121" s="42">
        <v>0</v>
      </c>
    </row>
    <row r="122" spans="1:9" s="3" customFormat="1" ht="39.6">
      <c r="A122" s="18" t="s">
        <v>180</v>
      </c>
      <c r="B122" s="15" t="s">
        <v>38</v>
      </c>
      <c r="C122" s="15" t="s">
        <v>20</v>
      </c>
      <c r="D122" s="15" t="s">
        <v>16</v>
      </c>
      <c r="E122" s="15" t="s">
        <v>181</v>
      </c>
      <c r="F122" s="15"/>
      <c r="G122" s="41">
        <f t="shared" ref="G122:I123" si="21">G123</f>
        <v>548783.18000000005</v>
      </c>
      <c r="H122" s="41">
        <f t="shared" si="21"/>
        <v>0</v>
      </c>
      <c r="I122" s="41">
        <f t="shared" si="21"/>
        <v>0</v>
      </c>
    </row>
    <row r="123" spans="1:9" s="3" customFormat="1" ht="26.4">
      <c r="A123" s="18" t="s">
        <v>57</v>
      </c>
      <c r="B123" s="15" t="s">
        <v>38</v>
      </c>
      <c r="C123" s="15" t="s">
        <v>20</v>
      </c>
      <c r="D123" s="15" t="s">
        <v>16</v>
      </c>
      <c r="E123" s="15" t="s">
        <v>181</v>
      </c>
      <c r="F123" s="15" t="s">
        <v>58</v>
      </c>
      <c r="G123" s="41">
        <f t="shared" si="21"/>
        <v>548783.18000000005</v>
      </c>
      <c r="H123" s="41">
        <f t="shared" si="21"/>
        <v>0</v>
      </c>
      <c r="I123" s="41">
        <f t="shared" si="21"/>
        <v>0</v>
      </c>
    </row>
    <row r="124" spans="1:9" s="3" customFormat="1" ht="26.4">
      <c r="A124" s="18" t="s">
        <v>54</v>
      </c>
      <c r="B124" s="15" t="s">
        <v>38</v>
      </c>
      <c r="C124" s="15" t="s">
        <v>20</v>
      </c>
      <c r="D124" s="15" t="s">
        <v>16</v>
      </c>
      <c r="E124" s="15" t="s">
        <v>181</v>
      </c>
      <c r="F124" s="15" t="s">
        <v>53</v>
      </c>
      <c r="G124" s="42">
        <v>548783.18000000005</v>
      </c>
      <c r="H124" s="42">
        <v>0</v>
      </c>
      <c r="I124" s="42">
        <v>0</v>
      </c>
    </row>
    <row r="125" spans="1:9" s="3" customFormat="1" ht="26.4">
      <c r="A125" s="18" t="s">
        <v>184</v>
      </c>
      <c r="B125" s="15" t="s">
        <v>38</v>
      </c>
      <c r="C125" s="15" t="s">
        <v>20</v>
      </c>
      <c r="D125" s="15" t="s">
        <v>16</v>
      </c>
      <c r="E125" s="15" t="s">
        <v>185</v>
      </c>
      <c r="F125" s="15"/>
      <c r="G125" s="41">
        <f t="shared" ref="G125:I126" si="22">G126</f>
        <v>373200</v>
      </c>
      <c r="H125" s="41">
        <f t="shared" si="22"/>
        <v>1305351.43</v>
      </c>
      <c r="I125" s="41">
        <f t="shared" si="22"/>
        <v>2610702.85</v>
      </c>
    </row>
    <row r="126" spans="1:9" s="3" customFormat="1" ht="26.4">
      <c r="A126" s="18" t="s">
        <v>57</v>
      </c>
      <c r="B126" s="15" t="s">
        <v>38</v>
      </c>
      <c r="C126" s="15" t="s">
        <v>20</v>
      </c>
      <c r="D126" s="15" t="s">
        <v>16</v>
      </c>
      <c r="E126" s="15" t="s">
        <v>185</v>
      </c>
      <c r="F126" s="15" t="s">
        <v>58</v>
      </c>
      <c r="G126" s="41">
        <f t="shared" si="22"/>
        <v>373200</v>
      </c>
      <c r="H126" s="41">
        <f t="shared" si="22"/>
        <v>1305351.43</v>
      </c>
      <c r="I126" s="41">
        <f t="shared" si="22"/>
        <v>2610702.85</v>
      </c>
    </row>
    <row r="127" spans="1:9" s="3" customFormat="1" ht="26.4">
      <c r="A127" s="18" t="s">
        <v>54</v>
      </c>
      <c r="B127" s="15" t="s">
        <v>38</v>
      </c>
      <c r="C127" s="15" t="s">
        <v>20</v>
      </c>
      <c r="D127" s="15" t="s">
        <v>16</v>
      </c>
      <c r="E127" s="15" t="s">
        <v>185</v>
      </c>
      <c r="F127" s="15" t="s">
        <v>53</v>
      </c>
      <c r="G127" s="42">
        <v>373200</v>
      </c>
      <c r="H127" s="42">
        <v>1305351.43</v>
      </c>
      <c r="I127" s="42">
        <v>2610702.85</v>
      </c>
    </row>
    <row r="128" spans="1:9" s="3" customFormat="1" ht="26.4">
      <c r="A128" s="18" t="s">
        <v>197</v>
      </c>
      <c r="B128" s="15" t="s">
        <v>38</v>
      </c>
      <c r="C128" s="15" t="s">
        <v>20</v>
      </c>
      <c r="D128" s="15" t="s">
        <v>16</v>
      </c>
      <c r="E128" s="15" t="s">
        <v>198</v>
      </c>
      <c r="F128" s="15"/>
      <c r="G128" s="41">
        <f t="shared" ref="G128:I129" si="23">G129</f>
        <v>1606817</v>
      </c>
      <c r="H128" s="41">
        <f t="shared" si="23"/>
        <v>0</v>
      </c>
      <c r="I128" s="41">
        <f t="shared" si="23"/>
        <v>0</v>
      </c>
    </row>
    <row r="129" spans="1:9" s="3" customFormat="1" ht="26.4">
      <c r="A129" s="18" t="s">
        <v>57</v>
      </c>
      <c r="B129" s="15" t="s">
        <v>38</v>
      </c>
      <c r="C129" s="15" t="s">
        <v>20</v>
      </c>
      <c r="D129" s="15" t="s">
        <v>16</v>
      </c>
      <c r="E129" s="15" t="s">
        <v>198</v>
      </c>
      <c r="F129" s="15" t="s">
        <v>58</v>
      </c>
      <c r="G129" s="41">
        <f t="shared" si="23"/>
        <v>1606817</v>
      </c>
      <c r="H129" s="41">
        <f t="shared" si="23"/>
        <v>0</v>
      </c>
      <c r="I129" s="41">
        <f t="shared" si="23"/>
        <v>0</v>
      </c>
    </row>
    <row r="130" spans="1:9" s="3" customFormat="1" ht="26.4">
      <c r="A130" s="18" t="s">
        <v>54</v>
      </c>
      <c r="B130" s="15" t="s">
        <v>38</v>
      </c>
      <c r="C130" s="15" t="s">
        <v>20</v>
      </c>
      <c r="D130" s="15" t="s">
        <v>16</v>
      </c>
      <c r="E130" s="15" t="s">
        <v>198</v>
      </c>
      <c r="F130" s="15" t="s">
        <v>53</v>
      </c>
      <c r="G130" s="42">
        <v>1606817</v>
      </c>
      <c r="H130" s="42">
        <v>0</v>
      </c>
      <c r="I130" s="42">
        <v>0</v>
      </c>
    </row>
    <row r="131" spans="1:9" s="3" customFormat="1" ht="14.25" customHeight="1">
      <c r="A131" s="20" t="s">
        <v>9</v>
      </c>
      <c r="B131" s="15" t="s">
        <v>38</v>
      </c>
      <c r="C131" s="15" t="s">
        <v>5</v>
      </c>
      <c r="D131" s="15"/>
      <c r="E131" s="15"/>
      <c r="F131" s="15"/>
      <c r="G131" s="41">
        <f>SUM(G132)</f>
        <v>25200</v>
      </c>
      <c r="H131" s="41">
        <f>SUM(H132)</f>
        <v>25200</v>
      </c>
      <c r="I131" s="41">
        <f>SUM(I132)</f>
        <v>25200</v>
      </c>
    </row>
    <row r="132" spans="1:9" s="3" customFormat="1">
      <c r="A132" s="18" t="s">
        <v>10</v>
      </c>
      <c r="B132" s="15" t="s">
        <v>38</v>
      </c>
      <c r="C132" s="15" t="s">
        <v>5</v>
      </c>
      <c r="D132" s="15" t="s">
        <v>16</v>
      </c>
      <c r="E132" s="15"/>
      <c r="F132" s="15"/>
      <c r="G132" s="41">
        <f t="shared" ref="G132:I134" si="24">G133</f>
        <v>25200</v>
      </c>
      <c r="H132" s="41">
        <f t="shared" si="24"/>
        <v>25200</v>
      </c>
      <c r="I132" s="41">
        <f t="shared" si="24"/>
        <v>25200</v>
      </c>
    </row>
    <row r="133" spans="1:9" s="3" customFormat="1">
      <c r="A133" s="18" t="s">
        <v>125</v>
      </c>
      <c r="B133" s="15" t="s">
        <v>38</v>
      </c>
      <c r="C133" s="15" t="s">
        <v>5</v>
      </c>
      <c r="D133" s="15" t="s">
        <v>16</v>
      </c>
      <c r="E133" s="15" t="s">
        <v>79</v>
      </c>
      <c r="F133" s="15"/>
      <c r="G133" s="41">
        <f t="shared" si="24"/>
        <v>25200</v>
      </c>
      <c r="H133" s="41">
        <f t="shared" si="24"/>
        <v>25200</v>
      </c>
      <c r="I133" s="41">
        <f t="shared" si="24"/>
        <v>25200</v>
      </c>
    </row>
    <row r="134" spans="1:9" s="3" customFormat="1">
      <c r="A134" s="18" t="s">
        <v>126</v>
      </c>
      <c r="B134" s="15" t="s">
        <v>38</v>
      </c>
      <c r="C134" s="15" t="s">
        <v>5</v>
      </c>
      <c r="D134" s="15" t="s">
        <v>16</v>
      </c>
      <c r="E134" s="15" t="s">
        <v>80</v>
      </c>
      <c r="F134" s="15" t="s">
        <v>99</v>
      </c>
      <c r="G134" s="41">
        <f t="shared" si="24"/>
        <v>25200</v>
      </c>
      <c r="H134" s="41">
        <f t="shared" si="24"/>
        <v>25200</v>
      </c>
      <c r="I134" s="41">
        <f t="shared" si="24"/>
        <v>25200</v>
      </c>
    </row>
    <row r="135" spans="1:9" s="3" customFormat="1">
      <c r="A135" s="18" t="s">
        <v>128</v>
      </c>
      <c r="B135" s="15" t="s">
        <v>38</v>
      </c>
      <c r="C135" s="15" t="s">
        <v>5</v>
      </c>
      <c r="D135" s="15" t="s">
        <v>16</v>
      </c>
      <c r="E135" s="15" t="s">
        <v>80</v>
      </c>
      <c r="F135" s="15" t="s">
        <v>127</v>
      </c>
      <c r="G135" s="42">
        <v>25200</v>
      </c>
      <c r="H135" s="42">
        <v>25200</v>
      </c>
      <c r="I135" s="42">
        <v>25200</v>
      </c>
    </row>
    <row r="136" spans="1:9" s="3" customFormat="1">
      <c r="A136" s="16" t="s">
        <v>143</v>
      </c>
      <c r="B136" s="18">
        <v>903</v>
      </c>
      <c r="C136" s="15" t="s">
        <v>3</v>
      </c>
      <c r="D136" s="15"/>
      <c r="E136" s="15"/>
      <c r="F136" s="15"/>
      <c r="G136" s="39">
        <f t="shared" ref="G136:I137" si="25">G137</f>
        <v>16898253.489999998</v>
      </c>
      <c r="H136" s="39">
        <f t="shared" si="25"/>
        <v>14500000</v>
      </c>
      <c r="I136" s="39">
        <f t="shared" si="25"/>
        <v>14924000</v>
      </c>
    </row>
    <row r="137" spans="1:9" s="3" customFormat="1">
      <c r="A137" s="18" t="s">
        <v>4</v>
      </c>
      <c r="B137" s="18">
        <v>903</v>
      </c>
      <c r="C137" s="15" t="s">
        <v>3</v>
      </c>
      <c r="D137" s="15" t="s">
        <v>22</v>
      </c>
      <c r="E137" s="15"/>
      <c r="F137" s="15"/>
      <c r="G137" s="41">
        <f t="shared" si="25"/>
        <v>16898253.489999998</v>
      </c>
      <c r="H137" s="41">
        <f t="shared" si="25"/>
        <v>14500000</v>
      </c>
      <c r="I137" s="41">
        <f t="shared" si="25"/>
        <v>14924000</v>
      </c>
    </row>
    <row r="138" spans="1:9" s="3" customFormat="1" ht="26.4">
      <c r="A138" s="16" t="s">
        <v>147</v>
      </c>
      <c r="B138" s="18">
        <v>903</v>
      </c>
      <c r="C138" s="15" t="s">
        <v>3</v>
      </c>
      <c r="D138" s="15" t="s">
        <v>22</v>
      </c>
      <c r="E138" s="27" t="s">
        <v>81</v>
      </c>
      <c r="F138" s="15"/>
      <c r="G138" s="41">
        <f>G141+G144+G147+G149+G152</f>
        <v>16898253.489999998</v>
      </c>
      <c r="H138" s="41">
        <f>H141+H144+H147+H149+H152</f>
        <v>14500000</v>
      </c>
      <c r="I138" s="41">
        <f>I141+I144+I147+I149+I152</f>
        <v>14924000</v>
      </c>
    </row>
    <row r="139" spans="1:9" s="3" customFormat="1" ht="26.4">
      <c r="A139" s="18" t="s">
        <v>55</v>
      </c>
      <c r="B139" s="18">
        <v>903</v>
      </c>
      <c r="C139" s="15" t="s">
        <v>3</v>
      </c>
      <c r="D139" s="15" t="s">
        <v>22</v>
      </c>
      <c r="E139" s="27" t="s">
        <v>82</v>
      </c>
      <c r="F139" s="15"/>
      <c r="G139" s="41">
        <f t="shared" ref="G139:I140" si="26">G140</f>
        <v>14900000</v>
      </c>
      <c r="H139" s="41">
        <f t="shared" si="26"/>
        <v>14500000</v>
      </c>
      <c r="I139" s="41">
        <f t="shared" si="26"/>
        <v>14924000</v>
      </c>
    </row>
    <row r="140" spans="1:9" s="3" customFormat="1" ht="31.2" customHeight="1">
      <c r="A140" s="62" t="s">
        <v>129</v>
      </c>
      <c r="B140" s="18">
        <v>903</v>
      </c>
      <c r="C140" s="15" t="s">
        <v>3</v>
      </c>
      <c r="D140" s="15" t="s">
        <v>22</v>
      </c>
      <c r="E140" s="27" t="s">
        <v>82</v>
      </c>
      <c r="F140" s="27" t="s">
        <v>108</v>
      </c>
      <c r="G140" s="41">
        <f t="shared" si="26"/>
        <v>14900000</v>
      </c>
      <c r="H140" s="41">
        <f t="shared" si="26"/>
        <v>14500000</v>
      </c>
      <c r="I140" s="41">
        <f t="shared" si="26"/>
        <v>14924000</v>
      </c>
    </row>
    <row r="141" spans="1:9" s="3" customFormat="1">
      <c r="A141" s="63" t="s">
        <v>85</v>
      </c>
      <c r="B141" s="18">
        <v>903</v>
      </c>
      <c r="C141" s="15" t="s">
        <v>3</v>
      </c>
      <c r="D141" s="15" t="s">
        <v>22</v>
      </c>
      <c r="E141" s="27" t="s">
        <v>82</v>
      </c>
      <c r="F141" s="27" t="s">
        <v>86</v>
      </c>
      <c r="G141" s="42">
        <v>14900000</v>
      </c>
      <c r="H141" s="42">
        <v>14500000</v>
      </c>
      <c r="I141" s="42">
        <v>14924000</v>
      </c>
    </row>
    <row r="142" spans="1:9" s="3" customFormat="1" ht="39.6">
      <c r="A142" s="18" t="s">
        <v>94</v>
      </c>
      <c r="B142" s="18">
        <v>903</v>
      </c>
      <c r="C142" s="15" t="s">
        <v>3</v>
      </c>
      <c r="D142" s="15" t="s">
        <v>22</v>
      </c>
      <c r="E142" s="27" t="s">
        <v>95</v>
      </c>
      <c r="F142" s="27"/>
      <c r="G142" s="41">
        <f t="shared" ref="G142:I143" si="27">G143</f>
        <v>1350000</v>
      </c>
      <c r="H142" s="41">
        <f t="shared" si="27"/>
        <v>0</v>
      </c>
      <c r="I142" s="41">
        <f t="shared" si="27"/>
        <v>0</v>
      </c>
    </row>
    <row r="143" spans="1:9" s="3" customFormat="1" ht="26.4">
      <c r="A143" s="62" t="s">
        <v>129</v>
      </c>
      <c r="B143" s="18">
        <v>903</v>
      </c>
      <c r="C143" s="15" t="s">
        <v>3</v>
      </c>
      <c r="D143" s="15" t="s">
        <v>22</v>
      </c>
      <c r="E143" s="27" t="s">
        <v>95</v>
      </c>
      <c r="F143" s="27" t="s">
        <v>108</v>
      </c>
      <c r="G143" s="41">
        <f t="shared" si="27"/>
        <v>1350000</v>
      </c>
      <c r="H143" s="41">
        <f t="shared" si="27"/>
        <v>0</v>
      </c>
      <c r="I143" s="41">
        <f t="shared" si="27"/>
        <v>0</v>
      </c>
    </row>
    <row r="144" spans="1:9" s="3" customFormat="1">
      <c r="A144" s="63" t="s">
        <v>85</v>
      </c>
      <c r="B144" s="18">
        <v>903</v>
      </c>
      <c r="C144" s="15" t="s">
        <v>3</v>
      </c>
      <c r="D144" s="15" t="s">
        <v>22</v>
      </c>
      <c r="E144" s="27" t="s">
        <v>95</v>
      </c>
      <c r="F144" s="27" t="s">
        <v>86</v>
      </c>
      <c r="G144" s="42">
        <v>1350000</v>
      </c>
      <c r="H144" s="42">
        <v>0</v>
      </c>
      <c r="I144" s="42">
        <v>0</v>
      </c>
    </row>
    <row r="145" spans="1:9" s="3" customFormat="1" ht="52.8">
      <c r="A145" s="18" t="s">
        <v>199</v>
      </c>
      <c r="B145" s="18">
        <v>903</v>
      </c>
      <c r="C145" s="15" t="s">
        <v>3</v>
      </c>
      <c r="D145" s="15" t="s">
        <v>22</v>
      </c>
      <c r="E145" s="27" t="s">
        <v>200</v>
      </c>
      <c r="F145" s="27"/>
      <c r="G145" s="41">
        <f t="shared" ref="G145:I146" si="28">G146</f>
        <v>548253.49</v>
      </c>
      <c r="H145" s="41">
        <f t="shared" si="28"/>
        <v>0</v>
      </c>
      <c r="I145" s="41">
        <f t="shared" si="28"/>
        <v>0</v>
      </c>
    </row>
    <row r="146" spans="1:9" s="3" customFormat="1" ht="26.4">
      <c r="A146" s="62" t="s">
        <v>129</v>
      </c>
      <c r="B146" s="18">
        <v>903</v>
      </c>
      <c r="C146" s="15" t="s">
        <v>3</v>
      </c>
      <c r="D146" s="15" t="s">
        <v>22</v>
      </c>
      <c r="E146" s="27" t="s">
        <v>200</v>
      </c>
      <c r="F146" s="27" t="s">
        <v>108</v>
      </c>
      <c r="G146" s="41">
        <f t="shared" si="28"/>
        <v>548253.49</v>
      </c>
      <c r="H146" s="41">
        <f t="shared" si="28"/>
        <v>0</v>
      </c>
      <c r="I146" s="41">
        <f t="shared" si="28"/>
        <v>0</v>
      </c>
    </row>
    <row r="147" spans="1:9" s="3" customFormat="1">
      <c r="A147" s="63" t="s">
        <v>85</v>
      </c>
      <c r="B147" s="18">
        <v>903</v>
      </c>
      <c r="C147" s="15" t="s">
        <v>3</v>
      </c>
      <c r="D147" s="15" t="s">
        <v>22</v>
      </c>
      <c r="E147" s="27" t="s">
        <v>200</v>
      </c>
      <c r="F147" s="27" t="s">
        <v>86</v>
      </c>
      <c r="G147" s="42">
        <v>548253.49</v>
      </c>
      <c r="H147" s="42">
        <v>0</v>
      </c>
      <c r="I147" s="42">
        <v>0</v>
      </c>
    </row>
    <row r="148" spans="1:9" s="3" customFormat="1" ht="26.4">
      <c r="A148" s="18" t="s">
        <v>57</v>
      </c>
      <c r="B148" s="18">
        <v>903</v>
      </c>
      <c r="C148" s="15" t="s">
        <v>3</v>
      </c>
      <c r="D148" s="15" t="s">
        <v>22</v>
      </c>
      <c r="E148" s="27" t="s">
        <v>96</v>
      </c>
      <c r="F148" s="30" t="s">
        <v>58</v>
      </c>
      <c r="G148" s="44">
        <f>G149</f>
        <v>0</v>
      </c>
      <c r="H148" s="44">
        <f>H149</f>
        <v>0</v>
      </c>
      <c r="I148" s="44">
        <f>I149</f>
        <v>0</v>
      </c>
    </row>
    <row r="149" spans="1:9" s="3" customFormat="1" ht="26.4">
      <c r="A149" s="18" t="s">
        <v>54</v>
      </c>
      <c r="B149" s="18">
        <v>903</v>
      </c>
      <c r="C149" s="15" t="s">
        <v>3</v>
      </c>
      <c r="D149" s="15" t="s">
        <v>22</v>
      </c>
      <c r="E149" s="27" t="s">
        <v>96</v>
      </c>
      <c r="F149" s="30" t="s">
        <v>53</v>
      </c>
      <c r="G149" s="45">
        <v>0</v>
      </c>
      <c r="H149" s="45">
        <v>0</v>
      </c>
      <c r="I149" s="45">
        <v>0</v>
      </c>
    </row>
    <row r="150" spans="1:9" s="3" customFormat="1">
      <c r="A150" s="18" t="s">
        <v>176</v>
      </c>
      <c r="B150" s="18">
        <v>903</v>
      </c>
      <c r="C150" s="15" t="s">
        <v>3</v>
      </c>
      <c r="D150" s="15" t="s">
        <v>22</v>
      </c>
      <c r="E150" s="27" t="s">
        <v>175</v>
      </c>
      <c r="F150" s="30"/>
      <c r="G150" s="44">
        <f t="shared" ref="G150:I151" si="29">G151</f>
        <v>100000</v>
      </c>
      <c r="H150" s="44">
        <f t="shared" si="29"/>
        <v>0</v>
      </c>
      <c r="I150" s="44">
        <f t="shared" si="29"/>
        <v>0</v>
      </c>
    </row>
    <row r="151" spans="1:9" s="3" customFormat="1" ht="26.4">
      <c r="A151" s="18" t="s">
        <v>129</v>
      </c>
      <c r="B151" s="18">
        <v>903</v>
      </c>
      <c r="C151" s="15" t="s">
        <v>3</v>
      </c>
      <c r="D151" s="15" t="s">
        <v>22</v>
      </c>
      <c r="E151" s="27" t="s">
        <v>175</v>
      </c>
      <c r="F151" s="30" t="s">
        <v>108</v>
      </c>
      <c r="G151" s="44">
        <f t="shared" si="29"/>
        <v>100000</v>
      </c>
      <c r="H151" s="44">
        <f t="shared" si="29"/>
        <v>0</v>
      </c>
      <c r="I151" s="44">
        <f t="shared" si="29"/>
        <v>0</v>
      </c>
    </row>
    <row r="152" spans="1:9" s="3" customFormat="1">
      <c r="A152" s="18" t="s">
        <v>177</v>
      </c>
      <c r="B152" s="18">
        <v>903</v>
      </c>
      <c r="C152" s="15" t="s">
        <v>3</v>
      </c>
      <c r="D152" s="15" t="s">
        <v>22</v>
      </c>
      <c r="E152" s="27" t="s">
        <v>175</v>
      </c>
      <c r="F152" s="30" t="s">
        <v>86</v>
      </c>
      <c r="G152" s="45">
        <v>100000</v>
      </c>
      <c r="H152" s="45">
        <v>0</v>
      </c>
      <c r="I152" s="45">
        <v>0</v>
      </c>
    </row>
    <row r="153" spans="1:9" s="3" customFormat="1" ht="39.6">
      <c r="A153" s="16" t="s">
        <v>154</v>
      </c>
      <c r="B153" s="18">
        <v>903</v>
      </c>
      <c r="C153" s="15" t="s">
        <v>22</v>
      </c>
      <c r="D153" s="15"/>
      <c r="E153" s="50" t="s">
        <v>167</v>
      </c>
      <c r="F153" s="29"/>
      <c r="G153" s="39">
        <f t="shared" ref="G153:I155" si="30">G154</f>
        <v>1043816.5</v>
      </c>
      <c r="H153" s="39">
        <f t="shared" si="30"/>
        <v>0</v>
      </c>
      <c r="I153" s="39">
        <f t="shared" si="30"/>
        <v>0</v>
      </c>
    </row>
    <row r="154" spans="1:9" s="3" customFormat="1">
      <c r="A154" s="28" t="s">
        <v>155</v>
      </c>
      <c r="B154" s="18">
        <v>903</v>
      </c>
      <c r="C154" s="15" t="s">
        <v>22</v>
      </c>
      <c r="D154" s="15" t="s">
        <v>84</v>
      </c>
      <c r="E154" s="27" t="s">
        <v>157</v>
      </c>
      <c r="F154" s="29"/>
      <c r="G154" s="39">
        <f t="shared" si="30"/>
        <v>1043816.5</v>
      </c>
      <c r="H154" s="39">
        <f t="shared" si="30"/>
        <v>0</v>
      </c>
      <c r="I154" s="39">
        <f t="shared" si="30"/>
        <v>0</v>
      </c>
    </row>
    <row r="155" spans="1:9" s="3" customFormat="1">
      <c r="A155" s="21" t="s">
        <v>59</v>
      </c>
      <c r="B155" s="18">
        <v>903</v>
      </c>
      <c r="C155" s="15" t="s">
        <v>22</v>
      </c>
      <c r="D155" s="15" t="s">
        <v>84</v>
      </c>
      <c r="E155" s="27" t="s">
        <v>157</v>
      </c>
      <c r="F155" s="27" t="s">
        <v>52</v>
      </c>
      <c r="G155" s="41">
        <f t="shared" si="30"/>
        <v>1043816.5</v>
      </c>
      <c r="H155" s="41">
        <f t="shared" si="30"/>
        <v>0</v>
      </c>
      <c r="I155" s="41">
        <f t="shared" si="30"/>
        <v>0</v>
      </c>
    </row>
    <row r="156" spans="1:9" s="3" customFormat="1">
      <c r="A156" s="28" t="s">
        <v>156</v>
      </c>
      <c r="B156" s="18">
        <v>903</v>
      </c>
      <c r="C156" s="15" t="s">
        <v>22</v>
      </c>
      <c r="D156" s="15" t="s">
        <v>84</v>
      </c>
      <c r="E156" s="27" t="s">
        <v>157</v>
      </c>
      <c r="F156" s="30" t="s">
        <v>102</v>
      </c>
      <c r="G156" s="45">
        <v>1043816.5</v>
      </c>
      <c r="H156" s="45">
        <v>0</v>
      </c>
      <c r="I156" s="45">
        <v>0</v>
      </c>
    </row>
    <row r="157" spans="1:9" ht="26.4">
      <c r="A157" s="31" t="s">
        <v>132</v>
      </c>
      <c r="B157" s="18">
        <v>903</v>
      </c>
      <c r="C157" s="15" t="s">
        <v>22</v>
      </c>
      <c r="D157" s="15" t="s">
        <v>84</v>
      </c>
      <c r="E157" s="29" t="s">
        <v>89</v>
      </c>
      <c r="F157" s="30"/>
      <c r="G157" s="46">
        <f t="shared" ref="G157:I159" si="31">G158</f>
        <v>6500</v>
      </c>
      <c r="H157" s="46">
        <f t="shared" si="31"/>
        <v>6500</v>
      </c>
      <c r="I157" s="46">
        <f t="shared" si="31"/>
        <v>6500</v>
      </c>
    </row>
    <row r="158" spans="1:9" ht="26.4">
      <c r="A158" s="28" t="s">
        <v>133</v>
      </c>
      <c r="B158" s="18">
        <v>903</v>
      </c>
      <c r="C158" s="15" t="s">
        <v>22</v>
      </c>
      <c r="D158" s="15" t="s">
        <v>84</v>
      </c>
      <c r="E158" s="27" t="s">
        <v>88</v>
      </c>
      <c r="F158" s="30"/>
      <c r="G158" s="46">
        <f t="shared" si="31"/>
        <v>6500</v>
      </c>
      <c r="H158" s="46">
        <f t="shared" si="31"/>
        <v>6500</v>
      </c>
      <c r="I158" s="46">
        <f t="shared" si="31"/>
        <v>6500</v>
      </c>
    </row>
    <row r="159" spans="1:9" ht="26.4">
      <c r="A159" s="19" t="s">
        <v>57</v>
      </c>
      <c r="B159" s="18">
        <v>903</v>
      </c>
      <c r="C159" s="15" t="s">
        <v>22</v>
      </c>
      <c r="D159" s="15" t="s">
        <v>84</v>
      </c>
      <c r="E159" s="27" t="s">
        <v>88</v>
      </c>
      <c r="F159" s="30" t="s">
        <v>58</v>
      </c>
      <c r="G159" s="44">
        <f t="shared" si="31"/>
        <v>6500</v>
      </c>
      <c r="H159" s="44">
        <f t="shared" si="31"/>
        <v>6500</v>
      </c>
      <c r="I159" s="44">
        <f t="shared" si="31"/>
        <v>6500</v>
      </c>
    </row>
    <row r="160" spans="1:9" ht="26.4">
      <c r="A160" s="18" t="s">
        <v>54</v>
      </c>
      <c r="B160" s="18">
        <v>903</v>
      </c>
      <c r="C160" s="15" t="s">
        <v>22</v>
      </c>
      <c r="D160" s="15" t="s">
        <v>84</v>
      </c>
      <c r="E160" s="27" t="s">
        <v>88</v>
      </c>
      <c r="F160" s="30" t="s">
        <v>53</v>
      </c>
      <c r="G160" s="45">
        <v>6500</v>
      </c>
      <c r="H160" s="45">
        <v>6500</v>
      </c>
      <c r="I160" s="45">
        <v>6500</v>
      </c>
    </row>
    <row r="161" spans="1:9" ht="26.4">
      <c r="A161" s="16" t="s">
        <v>148</v>
      </c>
      <c r="B161" s="18">
        <v>903</v>
      </c>
      <c r="C161" s="15" t="s">
        <v>5</v>
      </c>
      <c r="D161" s="15" t="s">
        <v>18</v>
      </c>
      <c r="E161" s="29" t="s">
        <v>149</v>
      </c>
      <c r="F161" s="30"/>
      <c r="G161" s="44">
        <f t="shared" ref="G161:I163" si="32">G162</f>
        <v>567000</v>
      </c>
      <c r="H161" s="44">
        <f t="shared" si="32"/>
        <v>200000</v>
      </c>
      <c r="I161" s="44">
        <f t="shared" si="32"/>
        <v>200000</v>
      </c>
    </row>
    <row r="162" spans="1:9">
      <c r="A162" s="18" t="s">
        <v>134</v>
      </c>
      <c r="B162" s="18">
        <v>903</v>
      </c>
      <c r="C162" s="15" t="s">
        <v>5</v>
      </c>
      <c r="D162" s="15" t="s">
        <v>18</v>
      </c>
      <c r="E162" s="27" t="s">
        <v>150</v>
      </c>
      <c r="F162" s="30"/>
      <c r="G162" s="44">
        <f t="shared" si="32"/>
        <v>567000</v>
      </c>
      <c r="H162" s="44">
        <f t="shared" si="32"/>
        <v>200000</v>
      </c>
      <c r="I162" s="44">
        <f t="shared" si="32"/>
        <v>200000</v>
      </c>
    </row>
    <row r="163" spans="1:9" ht="15.6">
      <c r="A163" s="36" t="s">
        <v>98</v>
      </c>
      <c r="B163" s="18">
        <v>903</v>
      </c>
      <c r="C163" s="15" t="s">
        <v>5</v>
      </c>
      <c r="D163" s="15" t="s">
        <v>18</v>
      </c>
      <c r="E163" s="27" t="s">
        <v>150</v>
      </c>
      <c r="F163" s="30" t="s">
        <v>99</v>
      </c>
      <c r="G163" s="44">
        <f t="shared" si="32"/>
        <v>567000</v>
      </c>
      <c r="H163" s="44">
        <f t="shared" si="32"/>
        <v>200000</v>
      </c>
      <c r="I163" s="44">
        <f t="shared" si="32"/>
        <v>200000</v>
      </c>
    </row>
    <row r="164" spans="1:9" ht="31.2">
      <c r="A164" s="37" t="s">
        <v>61</v>
      </c>
      <c r="B164" s="18">
        <v>903</v>
      </c>
      <c r="C164" s="15" t="s">
        <v>5</v>
      </c>
      <c r="D164" s="15" t="s">
        <v>18</v>
      </c>
      <c r="E164" s="27" t="s">
        <v>150</v>
      </c>
      <c r="F164" s="30" t="s">
        <v>62</v>
      </c>
      <c r="G164" s="44">
        <v>567000</v>
      </c>
      <c r="H164" s="44">
        <v>200000</v>
      </c>
      <c r="I164" s="44">
        <v>200000</v>
      </c>
    </row>
    <row r="165" spans="1:9" ht="18" customHeight="1">
      <c r="A165" s="64" t="s">
        <v>131</v>
      </c>
      <c r="B165" s="16">
        <v>903</v>
      </c>
      <c r="C165" s="20" t="s">
        <v>84</v>
      </c>
      <c r="D165" s="20" t="s">
        <v>22</v>
      </c>
      <c r="E165" s="29" t="s">
        <v>130</v>
      </c>
      <c r="F165" s="30"/>
      <c r="G165" s="44">
        <f>G166</f>
        <v>5000</v>
      </c>
      <c r="H165" s="44">
        <f t="shared" ref="H165:I167" si="33">H166</f>
        <v>5000</v>
      </c>
      <c r="I165" s="44">
        <f t="shared" si="33"/>
        <v>5000</v>
      </c>
    </row>
    <row r="166" spans="1:9">
      <c r="A166" s="65" t="s">
        <v>83</v>
      </c>
      <c r="B166" s="18">
        <v>903</v>
      </c>
      <c r="C166" s="15" t="s">
        <v>84</v>
      </c>
      <c r="D166" s="15" t="s">
        <v>22</v>
      </c>
      <c r="E166" s="27" t="s">
        <v>159</v>
      </c>
      <c r="F166" s="30"/>
      <c r="G166" s="44">
        <f>G167</f>
        <v>5000</v>
      </c>
      <c r="H166" s="44">
        <f t="shared" si="33"/>
        <v>5000</v>
      </c>
      <c r="I166" s="44">
        <f t="shared" si="33"/>
        <v>5000</v>
      </c>
    </row>
    <row r="167" spans="1:9">
      <c r="A167" s="18" t="s">
        <v>158</v>
      </c>
      <c r="B167" s="18">
        <v>903</v>
      </c>
      <c r="C167" s="15" t="s">
        <v>84</v>
      </c>
      <c r="D167" s="15" t="s">
        <v>22</v>
      </c>
      <c r="E167" s="27" t="s">
        <v>159</v>
      </c>
      <c r="F167" s="30" t="s">
        <v>161</v>
      </c>
      <c r="G167" s="44">
        <f>G168</f>
        <v>5000</v>
      </c>
      <c r="H167" s="44">
        <f t="shared" si="33"/>
        <v>5000</v>
      </c>
      <c r="I167" s="44">
        <f t="shared" si="33"/>
        <v>5000</v>
      </c>
    </row>
    <row r="168" spans="1:9">
      <c r="A168" s="18" t="s">
        <v>83</v>
      </c>
      <c r="B168" s="18">
        <v>903</v>
      </c>
      <c r="C168" s="15" t="s">
        <v>84</v>
      </c>
      <c r="D168" s="15" t="s">
        <v>22</v>
      </c>
      <c r="E168" s="27" t="s">
        <v>159</v>
      </c>
      <c r="F168" s="30" t="s">
        <v>160</v>
      </c>
      <c r="G168" s="45">
        <v>5000</v>
      </c>
      <c r="H168" s="45">
        <v>5000</v>
      </c>
      <c r="I168" s="45">
        <v>5000</v>
      </c>
    </row>
    <row r="169" spans="1:9">
      <c r="A169" s="18"/>
      <c r="B169" s="18"/>
      <c r="C169" s="15"/>
      <c r="D169" s="15"/>
      <c r="E169" s="27"/>
      <c r="F169" s="30"/>
      <c r="G169" s="44"/>
      <c r="H169" s="44"/>
      <c r="I169" s="44"/>
    </row>
    <row r="170" spans="1:9">
      <c r="A170" s="20" t="s">
        <v>97</v>
      </c>
      <c r="B170" s="18"/>
      <c r="C170" s="15"/>
      <c r="D170" s="15"/>
      <c r="E170" s="27"/>
      <c r="F170" s="30"/>
      <c r="G170" s="45"/>
      <c r="H170" s="47">
        <v>1331530.6000000001</v>
      </c>
      <c r="I170" s="47">
        <v>2746910.07</v>
      </c>
    </row>
    <row r="171" spans="1:9">
      <c r="A171" s="18"/>
      <c r="B171" s="18"/>
      <c r="C171" s="15"/>
      <c r="D171" s="15"/>
      <c r="E171" s="27"/>
      <c r="F171" s="30"/>
      <c r="G171" s="48"/>
      <c r="H171" s="48"/>
      <c r="I171" s="48"/>
    </row>
    <row r="172" spans="1:9">
      <c r="A172" s="16" t="s">
        <v>26</v>
      </c>
      <c r="B172" s="20"/>
      <c r="C172" s="20"/>
      <c r="D172" s="20"/>
      <c r="E172" s="20"/>
      <c r="F172" s="20"/>
      <c r="G172" s="39">
        <f>G13</f>
        <v>124019867.17</v>
      </c>
      <c r="H172" s="39">
        <f>H13</f>
        <v>82598947.949999988</v>
      </c>
      <c r="I172" s="39">
        <f>I13</f>
        <v>65993729.649999999</v>
      </c>
    </row>
    <row r="174" spans="1:9">
      <c r="G174" s="38"/>
    </row>
    <row r="178" ht="18.75" customHeight="1"/>
  </sheetData>
  <mergeCells count="14">
    <mergeCell ref="A8:I8"/>
    <mergeCell ref="A9:A10"/>
    <mergeCell ref="B9:B10"/>
    <mergeCell ref="C9:C10"/>
    <mergeCell ref="H1:I1"/>
    <mergeCell ref="H2:I2"/>
    <mergeCell ref="H3:I3"/>
    <mergeCell ref="H4:I4"/>
    <mergeCell ref="D9:D10"/>
    <mergeCell ref="E9:E10"/>
    <mergeCell ref="F9:F10"/>
    <mergeCell ref="G9:G10"/>
    <mergeCell ref="H9:H10"/>
    <mergeCell ref="I9:I10"/>
  </mergeCells>
  <pageMargins left="0.98425196850393704" right="0.78740157480314965" top="0.98425196850393704" bottom="0.98425196850393704" header="0.51181102362204722" footer="0.51181102362204722"/>
  <pageSetup paperSize="9" scale="63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 чтение</vt:lpstr>
      <vt:lpstr>'2 чтение'!Заголовки_для_печати</vt:lpstr>
      <vt:lpstr>'2 чтение'!Область_печати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1</cp:lastModifiedBy>
  <cp:lastPrinted>2023-11-03T07:01:48Z</cp:lastPrinted>
  <dcterms:created xsi:type="dcterms:W3CDTF">2007-08-13T07:10:11Z</dcterms:created>
  <dcterms:modified xsi:type="dcterms:W3CDTF">2023-11-03T07:05:29Z</dcterms:modified>
</cp:coreProperties>
</file>