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132"/>
  </bookViews>
  <sheets>
    <sheet name="2024" sheetId="4" r:id="rId1"/>
    <sheet name="2025" sheetId="5" r:id="rId2"/>
    <sheet name="2026" sheetId="7" r:id="rId3"/>
  </sheets>
  <definedNames>
    <definedName name="_xlnm.Print_Area" localSheetId="0">'2024'!$A$1:$F$130</definedName>
    <definedName name="_xlnm.Print_Area" localSheetId="1">'2025'!$A$1:$F$122</definedName>
    <definedName name="_xlnm.Print_Area" localSheetId="2">'2026'!$A$1:$F$122</definedName>
  </definedNames>
  <calcPr calcId="152511"/>
</workbook>
</file>

<file path=xl/calcChain.xml><?xml version="1.0" encoding="utf-8"?>
<calcChain xmlns="http://schemas.openxmlformats.org/spreadsheetml/2006/main">
  <c r="E113" i="4"/>
  <c r="E109" i="5"/>
  <c r="E109" i="7"/>
  <c r="E113"/>
  <c r="E119"/>
  <c r="E121"/>
  <c r="E115"/>
  <c r="E117"/>
  <c r="E103"/>
  <c r="E94"/>
  <c r="E106"/>
  <c r="E91"/>
  <c r="E79"/>
  <c r="E75"/>
  <c r="E74"/>
  <c r="E64"/>
  <c r="E58"/>
  <c r="E56"/>
  <c r="E53"/>
  <c r="E44"/>
  <c r="E35"/>
  <c r="E88"/>
  <c r="E30"/>
  <c r="E22"/>
  <c r="E12"/>
  <c r="E20"/>
  <c r="E9"/>
  <c r="E33"/>
  <c r="E121" i="4"/>
  <c r="E94" i="5"/>
  <c r="E95" i="4"/>
  <c r="E91" i="5"/>
  <c r="E92" i="4"/>
  <c r="E119" i="5"/>
  <c r="E121"/>
  <c r="E115"/>
  <c r="E117"/>
  <c r="E113"/>
  <c r="E122"/>
  <c r="E103"/>
  <c r="E79"/>
  <c r="E75"/>
  <c r="E74"/>
  <c r="E64"/>
  <c r="E58"/>
  <c r="E56"/>
  <c r="E53"/>
  <c r="E44"/>
  <c r="E35"/>
  <c r="E30"/>
  <c r="E22"/>
  <c r="E33"/>
  <c r="E12"/>
  <c r="E20"/>
  <c r="E9"/>
  <c r="E80" i="4"/>
  <c r="E127"/>
  <c r="E129"/>
  <c r="E123"/>
  <c r="E125"/>
  <c r="E116"/>
  <c r="E110"/>
  <c r="E76"/>
  <c r="E75"/>
  <c r="E65"/>
  <c r="E59"/>
  <c r="E57"/>
  <c r="E54"/>
  <c r="E45"/>
  <c r="E36"/>
  <c r="E89"/>
  <c r="E130"/>
  <c r="E31"/>
  <c r="E22"/>
  <c r="E34"/>
  <c r="E12"/>
  <c r="E20"/>
  <c r="E9"/>
  <c r="E88" i="5"/>
  <c r="E106"/>
  <c r="E122" i="7"/>
</calcChain>
</file>

<file path=xl/sharedStrings.xml><?xml version="1.0" encoding="utf-8"?>
<sst xmlns="http://schemas.openxmlformats.org/spreadsheetml/2006/main" count="550" uniqueCount="181">
  <si>
    <t>Наименование</t>
  </si>
  <si>
    <t>Потребность</t>
  </si>
  <si>
    <t>Сумма</t>
  </si>
  <si>
    <t>Примечание</t>
  </si>
  <si>
    <t>Кол-во</t>
  </si>
  <si>
    <t xml:space="preserve"> ед.изм.</t>
  </si>
  <si>
    <t>(шт.; кВт.; км.)</t>
  </si>
  <si>
    <t>Сто-имость</t>
  </si>
  <si>
    <t>(руб.)</t>
  </si>
  <si>
    <t>Уличное освещение</t>
  </si>
  <si>
    <t>- замена лам</t>
  </si>
  <si>
    <t>Содержание дорог</t>
  </si>
  <si>
    <t>86,146 км</t>
  </si>
  <si>
    <t>68,675км</t>
  </si>
  <si>
    <t>расход  эл. энергии на ул/осв.</t>
  </si>
  <si>
    <t>№ п/п</t>
  </si>
  <si>
    <t>- установка, замена светильников</t>
  </si>
  <si>
    <t>- обходы линий</t>
  </si>
  <si>
    <t>- замена системы автоматики</t>
  </si>
  <si>
    <t>-приобритение материалов, для проведения ремонта и обслуживания уличного освещения</t>
  </si>
  <si>
    <t>Монтаж уличного освещения:</t>
  </si>
  <si>
    <t>- обслуживание светофоров</t>
  </si>
  <si>
    <t>-  светофор, расход эл.эн.</t>
  </si>
  <si>
    <t xml:space="preserve"> - зимнее содержание</t>
  </si>
  <si>
    <t>-  грейдирование</t>
  </si>
  <si>
    <t>- ямочный ремонт дорог с АБП</t>
  </si>
  <si>
    <t>- дорожная разметка АБП</t>
  </si>
  <si>
    <t>Демонтаж и кронирование тополей:</t>
  </si>
  <si>
    <t>- зимнее содержание (расчистка, подсыпка)</t>
  </si>
  <si>
    <t>- летнее содержание (обкос травы, мелкий ремонт)</t>
  </si>
  <si>
    <t>Содержание тротуаров, площадей:</t>
  </si>
  <si>
    <t>Содержание мест полоскания:</t>
  </si>
  <si>
    <t xml:space="preserve"> - зимнее содержание (озеро Кубинское -1, озеро Лесозаводское- 2 (1-СХТ, 1-Мамоново)</t>
  </si>
  <si>
    <t>Содержание кладбищ (подсыпка дорожек, уборка территорий, подвоз ПГС, вырубка кустов, вывоз ТБО)</t>
  </si>
  <si>
    <t>Проведение массовых мероприятий:</t>
  </si>
  <si>
    <t>- Установка новогодней елки и украшение площади.</t>
  </si>
  <si>
    <t>- Украшение площади к 9 мая</t>
  </si>
  <si>
    <t>Косметический ремонт обелисков, памятников:</t>
  </si>
  <si>
    <t xml:space="preserve"> - д. Верхняя</t>
  </si>
  <si>
    <t>- воинское захоронение</t>
  </si>
  <si>
    <t>- центр</t>
  </si>
  <si>
    <t xml:space="preserve">- ул. Мамонова   </t>
  </si>
  <si>
    <t>- п.Вересово</t>
  </si>
  <si>
    <t>-д.Треть</t>
  </si>
  <si>
    <t>- памятник Ленина</t>
  </si>
  <si>
    <t>Благоустройство:</t>
  </si>
  <si>
    <t>Пожарная безопасность:</t>
  </si>
  <si>
    <t>- содержание мотопомпы</t>
  </si>
  <si>
    <t>- содержание пожарных водоемов (зимнее и летнее)</t>
  </si>
  <si>
    <t>- обработка мест отдыха от клеща (парки, детские площадки)</t>
  </si>
  <si>
    <t>Ликвидация несанкционированных свалок</t>
  </si>
  <si>
    <t>Проведение экспертизы смет</t>
  </si>
  <si>
    <t>ИТОГО</t>
  </si>
  <si>
    <t>материал, работа</t>
  </si>
  <si>
    <t>- ремонт пожарных водоемов:</t>
  </si>
  <si>
    <t>9000 кв.м.</t>
  </si>
  <si>
    <t>20</t>
  </si>
  <si>
    <t xml:space="preserve">Установка и содержание дорожных знаков </t>
  </si>
  <si>
    <t>Оказание услуг по оценке нежилых помещений</t>
  </si>
  <si>
    <t>- д. Кремлево</t>
  </si>
  <si>
    <t>- Украшение площади к масленичным гуляниям</t>
  </si>
  <si>
    <t>1.Скашивание и уборка травы:</t>
  </si>
  <si>
    <t>1.1. Дороги и премыкания</t>
  </si>
  <si>
    <t>1.2. Тротуары, памятники, площадки</t>
  </si>
  <si>
    <t>2. Обработка борщевика "Сосновского" химикатами</t>
  </si>
  <si>
    <t>- содержание пожарных гидрантов</t>
  </si>
  <si>
    <t>- резервы для ликвидации ЧС</t>
  </si>
  <si>
    <t xml:space="preserve"> м</t>
  </si>
  <si>
    <t>383663</t>
  </si>
  <si>
    <t>33</t>
  </si>
  <si>
    <t>Профилактика преступлений</t>
  </si>
  <si>
    <t>Стелла Коноша</t>
  </si>
  <si>
    <t>Взносы на капитальный ремонт (текущие платежи)</t>
  </si>
  <si>
    <t>Ремонт дорог общего пользования</t>
  </si>
  <si>
    <t>Ремонт муниципального жилищного фонда:</t>
  </si>
  <si>
    <t>30</t>
  </si>
  <si>
    <t xml:space="preserve">Вырубка кустов вдоль дорог местного значения </t>
  </si>
  <si>
    <t>4,0</t>
  </si>
  <si>
    <t>Проведение кадастровых работ на территоррии МО "Коношское"</t>
  </si>
  <si>
    <t>Актуализация схем тепло- и водоснабжения</t>
  </si>
  <si>
    <t>текущий ремонт грунтовых дорог местного значения</t>
  </si>
  <si>
    <t>Исполнение обращений жителей к депутатам МС МО "Коношское" в текущем году</t>
  </si>
  <si>
    <t>Администрация 0104</t>
  </si>
  <si>
    <t>Пожарные водоемы 0310</t>
  </si>
  <si>
    <t>Дороги 0409</t>
  </si>
  <si>
    <t>Благоустройство 0503</t>
  </si>
  <si>
    <t>Жилищное хозяйство 0501</t>
  </si>
  <si>
    <t>Коммунальное хозяйство 0502</t>
  </si>
  <si>
    <t>Подарки, цветы, сувениры к юбилейным датам, праздникам</t>
  </si>
  <si>
    <t>2</t>
  </si>
  <si>
    <t>3</t>
  </si>
  <si>
    <t>4</t>
  </si>
  <si>
    <t>5</t>
  </si>
  <si>
    <t>7</t>
  </si>
  <si>
    <t>12</t>
  </si>
  <si>
    <t>13</t>
  </si>
  <si>
    <t>15</t>
  </si>
  <si>
    <t>16</t>
  </si>
  <si>
    <t>26</t>
  </si>
  <si>
    <t>27</t>
  </si>
  <si>
    <t>28</t>
  </si>
  <si>
    <t>29</t>
  </si>
  <si>
    <t>31</t>
  </si>
  <si>
    <t>32</t>
  </si>
  <si>
    <t>Итого</t>
  </si>
  <si>
    <t>1</t>
  </si>
  <si>
    <t>25</t>
  </si>
  <si>
    <t>9</t>
  </si>
  <si>
    <t>17</t>
  </si>
  <si>
    <t>18</t>
  </si>
  <si>
    <t>19</t>
  </si>
  <si>
    <t>21</t>
  </si>
  <si>
    <t>22</t>
  </si>
  <si>
    <t>23</t>
  </si>
  <si>
    <t>24</t>
  </si>
  <si>
    <t>асфальтирование</t>
  </si>
  <si>
    <t>11</t>
  </si>
  <si>
    <t>14</t>
  </si>
  <si>
    <t xml:space="preserve">Софинансирование для участия в конкурсе по кап. ремонту пож.водоемов и гидрантов </t>
  </si>
  <si>
    <t>Коношеозерье</t>
  </si>
  <si>
    <t>ПГС</t>
  </si>
  <si>
    <t>Безопасность в парках:</t>
  </si>
  <si>
    <t>ЗП+отчисления</t>
  </si>
  <si>
    <t>ЗП+      отчисления</t>
  </si>
  <si>
    <t>ТОСы</t>
  </si>
  <si>
    <t>Содержание муниципального жилья</t>
  </si>
  <si>
    <t>Отопление баня</t>
  </si>
  <si>
    <t>Вода баня</t>
  </si>
  <si>
    <t>Содержание бани ПГС</t>
  </si>
  <si>
    <t>34</t>
  </si>
  <si>
    <t>35</t>
  </si>
  <si>
    <t>Чистая вода ПСД</t>
  </si>
  <si>
    <t>проектно-сметная документация Чистая вода</t>
  </si>
  <si>
    <t>Бюджетные инвестиции 0505</t>
  </si>
  <si>
    <t xml:space="preserve">Приобретение дорожных знаков                                         </t>
  </si>
  <si>
    <t>План социально-экономического развития на 2025 год</t>
  </si>
  <si>
    <t>План социально-экономического развития на 2024 год</t>
  </si>
  <si>
    <t>6</t>
  </si>
  <si>
    <t>Устройство и переустройство водопропускных труб</t>
  </si>
  <si>
    <t>ул.Травница-Гагарина</t>
  </si>
  <si>
    <t>ул. Вокзальная, Театральная, Свободы, Вологодская</t>
  </si>
  <si>
    <t>9000 квт.ч.</t>
  </si>
  <si>
    <t>- Украшение площади к Дню Коноши</t>
  </si>
  <si>
    <t>- Устройство мест для проведения конкурса "Снежные скульптуры"</t>
  </si>
  <si>
    <t>- ООО "КУК" содержание и ремонт мун.имущества (Советская 96).</t>
  </si>
  <si>
    <t>- ТСЖ "Свободное" Шварева Г.А. (Свободы,36; Театрал.27)</t>
  </si>
  <si>
    <t>- ООО "Гранит" Тюкавин А. (Театр.19,23,Зареч.5,Совет.35)</t>
  </si>
  <si>
    <t>ООО "КУК" Шварева Г.А.                                  (Октябрьский 88,Советская 18)</t>
  </si>
  <si>
    <t>116,2</t>
  </si>
  <si>
    <t>Фонд капитального ремонта</t>
  </si>
  <si>
    <t>Организация транспортного обслуживания населения</t>
  </si>
  <si>
    <t>Транспорт 0408</t>
  </si>
  <si>
    <t>Организация транспортного обслуживания населения на пассажирских муниципальных маршрутах автомобильного транспорта (СОФИНАНСИРОВАНИЕ)</t>
  </si>
  <si>
    <t>36</t>
  </si>
  <si>
    <t>37</t>
  </si>
  <si>
    <t xml:space="preserve">Софинансирование программы "Формирование комфортной городской среды на территории МО "Коношское"  </t>
  </si>
  <si>
    <t xml:space="preserve"> "Формирование комфортной городской среды на территории МО "Коношское"  </t>
  </si>
  <si>
    <r>
      <rPr>
        <b/>
        <sz val="11"/>
        <color indexed="8"/>
        <rFont val="Times New Roman"/>
        <family val="1"/>
        <charset val="204"/>
      </rPr>
      <t>Светофоры</t>
    </r>
    <r>
      <rPr>
        <sz val="11"/>
        <color indexed="8"/>
        <rFont val="Times New Roman"/>
        <family val="1"/>
        <charset val="204"/>
      </rPr>
      <t>: :пересечение ул. Садовой и пр. Октябрьский, пр. Октябрьский и ул. Советская, ул. Коллективизации ( у ДДТ) и ул. Садовая (у КСШ), ул.Тельмана (ЛШ), ПГС :</t>
    </r>
  </si>
  <si>
    <t>Разработка обоснования инвестиций в инвестиционный проект по созданию объекта капитального строительства</t>
  </si>
  <si>
    <t>Устройство контейнерных площадок и закупка контейнеров</t>
  </si>
  <si>
    <t>Содержание контейнерных площадок (уборка мусора вокруг площадок)</t>
  </si>
  <si>
    <t xml:space="preserve"> руб.</t>
  </si>
  <si>
    <t>Аренда бани</t>
  </si>
  <si>
    <t>383,1</t>
  </si>
  <si>
    <t>11,98</t>
  </si>
  <si>
    <t>1108,6</t>
  </si>
  <si>
    <t>318,2</t>
  </si>
  <si>
    <t>571,3</t>
  </si>
  <si>
    <t>ООО "Соседи" Соболев С.В.      (Первомайская 18, Первомайская 33, Советская118, Театральная29, Новоселов2).</t>
  </si>
  <si>
    <t>-ООО "Меркурий" Карузина О.А. (Труда2а)</t>
  </si>
  <si>
    <t>408,7</t>
  </si>
  <si>
    <t>12,72</t>
  </si>
  <si>
    <t>ООО "Соседи" Соболев С.В.      (Первомайская 18,Первомайская 33, Советская118, Театральная29, Новоселов2).</t>
  </si>
  <si>
    <t>отопление</t>
  </si>
  <si>
    <t>ПСД канализация</t>
  </si>
  <si>
    <t>38</t>
  </si>
  <si>
    <t>отопление (ветхое жилье)</t>
  </si>
  <si>
    <t>отопление (маневренное жилье)</t>
  </si>
  <si>
    <t>План социально-экономического развития на 2026 год</t>
  </si>
  <si>
    <t>аренда бани</t>
  </si>
  <si>
    <t>Межевание пожарных водоемов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</si>
</sst>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2B05CB"/>
      <name val="Times New Roman"/>
      <family val="1"/>
      <charset val="204"/>
    </font>
    <font>
      <i/>
      <sz val="11"/>
      <color rgb="FF2B05CB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49" fontId="9" fillId="0" borderId="1" xfId="0" applyNumberFormat="1" applyFont="1" applyBorder="1" applyAlignment="1">
      <alignment wrapText="1"/>
    </xf>
    <xf numFmtId="49" fontId="9" fillId="0" borderId="0" xfId="0" applyNumberFormat="1" applyFont="1"/>
    <xf numFmtId="49" fontId="9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11" fillId="0" borderId="0" xfId="0" applyNumberFormat="1" applyFont="1"/>
    <xf numFmtId="49" fontId="9" fillId="0" borderId="1" xfId="0" applyNumberFormat="1" applyFont="1" applyBorder="1"/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10" fillId="0" borderId="2" xfId="0" applyNumberFormat="1" applyFont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wrapText="1"/>
    </xf>
    <xf numFmtId="49" fontId="11" fillId="3" borderId="1" xfId="0" applyNumberFormat="1" applyFont="1" applyFill="1" applyBorder="1" applyAlignment="1">
      <alignment wrapText="1"/>
    </xf>
    <xf numFmtId="49" fontId="9" fillId="3" borderId="1" xfId="0" applyNumberFormat="1" applyFont="1" applyFill="1" applyBorder="1" applyAlignment="1">
      <alignment wrapText="1"/>
    </xf>
    <xf numFmtId="43" fontId="1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wrapText="1"/>
    </xf>
    <xf numFmtId="43" fontId="11" fillId="3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3" fontId="11" fillId="2" borderId="0" xfId="0" applyNumberFormat="1" applyFont="1" applyFill="1" applyAlignment="1">
      <alignment horizontal="center" vertical="center"/>
    </xf>
    <xf numFmtId="49" fontId="9" fillId="2" borderId="1" xfId="0" applyNumberFormat="1" applyFont="1" applyFill="1" applyBorder="1"/>
    <xf numFmtId="49" fontId="11" fillId="3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9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wrapText="1"/>
    </xf>
    <xf numFmtId="49" fontId="9" fillId="2" borderId="1" xfId="0" applyNumberFormat="1" applyFont="1" applyFill="1" applyBorder="1" applyAlignment="1">
      <alignment horizontal="center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wrapText="1"/>
    </xf>
    <xf numFmtId="43" fontId="9" fillId="2" borderId="7" xfId="0" applyNumberFormat="1" applyFont="1" applyFill="1" applyBorder="1" applyAlignment="1">
      <alignment horizontal="center" vertical="center" wrapText="1"/>
    </xf>
    <xf numFmtId="43" fontId="9" fillId="2" borderId="3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49" fontId="9" fillId="3" borderId="1" xfId="0" applyNumberFormat="1" applyFont="1" applyFill="1" applyBorder="1"/>
    <xf numFmtId="49" fontId="9" fillId="0" borderId="8" xfId="0" applyNumberFormat="1" applyFont="1" applyBorder="1" applyAlignment="1">
      <alignment wrapText="1"/>
    </xf>
    <xf numFmtId="49" fontId="9" fillId="2" borderId="8" xfId="0" applyNumberFormat="1" applyFont="1" applyFill="1" applyBorder="1"/>
    <xf numFmtId="0" fontId="11" fillId="2" borderId="9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wrapText="1"/>
    </xf>
    <xf numFmtId="49" fontId="9" fillId="3" borderId="6" xfId="0" applyNumberFormat="1" applyFont="1" applyFill="1" applyBorder="1"/>
    <xf numFmtId="43" fontId="11" fillId="3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3" fontId="11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wrapText="1"/>
    </xf>
    <xf numFmtId="49" fontId="11" fillId="2" borderId="3" xfId="0" applyNumberFormat="1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49" fontId="9" fillId="3" borderId="6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wrapText="1"/>
    </xf>
    <xf numFmtId="49" fontId="11" fillId="3" borderId="1" xfId="0" applyNumberFormat="1" applyFont="1" applyFill="1" applyBorder="1" applyAlignment="1">
      <alignment vertical="top" wrapText="1"/>
    </xf>
    <xf numFmtId="49" fontId="14" fillId="0" borderId="1" xfId="0" applyNumberFormat="1" applyFont="1" applyBorder="1" applyAlignment="1">
      <alignment wrapText="1"/>
    </xf>
    <xf numFmtId="49" fontId="15" fillId="5" borderId="1" xfId="0" applyNumberFormat="1" applyFont="1" applyFill="1" applyBorder="1" applyAlignment="1">
      <alignment wrapText="1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/>
    <xf numFmtId="43" fontId="16" fillId="5" borderId="1" xfId="0" applyNumberFormat="1" applyFont="1" applyFill="1" applyBorder="1" applyAlignment="1">
      <alignment horizontal="center" vertical="center"/>
    </xf>
    <xf numFmtId="43" fontId="11" fillId="3" borderId="1" xfId="0" applyNumberFormat="1" applyFont="1" applyFill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wrapText="1"/>
    </xf>
    <xf numFmtId="43" fontId="12" fillId="5" borderId="6" xfId="0" applyNumberFormat="1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/>
    </xf>
    <xf numFmtId="49" fontId="12" fillId="5" borderId="6" xfId="0" applyNumberFormat="1" applyFont="1" applyFill="1" applyBorder="1"/>
    <xf numFmtId="49" fontId="12" fillId="0" borderId="8" xfId="0" applyNumberFormat="1" applyFont="1" applyBorder="1"/>
    <xf numFmtId="0" fontId="17" fillId="0" borderId="0" xfId="0" applyFont="1"/>
    <xf numFmtId="49" fontId="9" fillId="0" borderId="1" xfId="0" applyNumberFormat="1" applyFont="1" applyFill="1" applyBorder="1" applyAlignment="1">
      <alignment wrapText="1"/>
    </xf>
    <xf numFmtId="43" fontId="18" fillId="2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center" wrapText="1"/>
    </xf>
    <xf numFmtId="49" fontId="9" fillId="0" borderId="5" xfId="0" applyNumberFormat="1" applyFont="1" applyBorder="1" applyAlignment="1">
      <alignment wrapText="1"/>
    </xf>
    <xf numFmtId="43" fontId="9" fillId="2" borderId="5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49" fontId="9" fillId="0" borderId="1" xfId="0" applyNumberFormat="1" applyFont="1" applyFill="1" applyBorder="1"/>
    <xf numFmtId="49" fontId="11" fillId="0" borderId="1" xfId="0" applyNumberFormat="1" applyFont="1" applyFill="1" applyBorder="1" applyAlignment="1">
      <alignment wrapText="1"/>
    </xf>
    <xf numFmtId="0" fontId="9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wrapText="1"/>
    </xf>
    <xf numFmtId="43" fontId="9" fillId="6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/>
    <xf numFmtId="49" fontId="16" fillId="3" borderId="1" xfId="0" applyNumberFormat="1" applyFont="1" applyFill="1" applyBorder="1" applyAlignment="1">
      <alignment horizontal="center"/>
    </xf>
    <xf numFmtId="49" fontId="16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49" fontId="6" fillId="5" borderId="1" xfId="0" applyNumberFormat="1" applyFont="1" applyFill="1" applyBorder="1" applyAlignment="1">
      <alignment wrapText="1"/>
    </xf>
    <xf numFmtId="49" fontId="7" fillId="5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/>
    <xf numFmtId="43" fontId="6" fillId="5" borderId="1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vertical="top" wrapText="1"/>
    </xf>
    <xf numFmtId="49" fontId="2" fillId="6" borderId="8" xfId="0" applyNumberFormat="1" applyFont="1" applyFill="1" applyBorder="1" applyAlignment="1">
      <alignment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6" borderId="8" xfId="0" applyNumberFormat="1" applyFont="1" applyFill="1" applyBorder="1" applyAlignment="1">
      <alignment vertical="top" wrapText="1"/>
    </xf>
    <xf numFmtId="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/>
    </xf>
    <xf numFmtId="49" fontId="6" fillId="5" borderId="6" xfId="0" applyNumberFormat="1" applyFont="1" applyFill="1" applyBorder="1" applyAlignment="1">
      <alignment wrapText="1"/>
    </xf>
    <xf numFmtId="49" fontId="7" fillId="5" borderId="6" xfId="0" applyNumberFormat="1" applyFont="1" applyFill="1" applyBorder="1" applyAlignment="1">
      <alignment horizontal="center"/>
    </xf>
    <xf numFmtId="49" fontId="7" fillId="5" borderId="6" xfId="0" applyNumberFormat="1" applyFont="1" applyFill="1" applyBorder="1"/>
    <xf numFmtId="43" fontId="6" fillId="5" borderId="6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/>
    <xf numFmtId="43" fontId="5" fillId="3" borderId="1" xfId="0" applyNumberFormat="1" applyFont="1" applyFill="1" applyBorder="1" applyAlignment="1">
      <alignment horizontal="right" vertical="center"/>
    </xf>
    <xf numFmtId="49" fontId="6" fillId="5" borderId="2" xfId="0" applyNumberFormat="1" applyFont="1" applyFill="1" applyBorder="1" applyAlignment="1">
      <alignment wrapText="1"/>
    </xf>
    <xf numFmtId="49" fontId="7" fillId="5" borderId="6" xfId="0" applyNumberFormat="1" applyFont="1" applyFill="1" applyBorder="1" applyAlignment="1"/>
    <xf numFmtId="43" fontId="6" fillId="5" borderId="6" xfId="0" applyNumberFormat="1" applyFont="1" applyFill="1" applyBorder="1" applyAlignment="1">
      <alignment vertical="center"/>
    </xf>
    <xf numFmtId="49" fontId="8" fillId="5" borderId="2" xfId="0" applyNumberFormat="1" applyFont="1" applyFill="1" applyBorder="1" applyAlignment="1">
      <alignment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wrapText="1"/>
    </xf>
    <xf numFmtId="43" fontId="8" fillId="5" borderId="6" xfId="0" applyNumberFormat="1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wrapText="1"/>
    </xf>
    <xf numFmtId="49" fontId="6" fillId="5" borderId="11" xfId="0" applyNumberFormat="1" applyFont="1" applyFill="1" applyBorder="1" applyAlignment="1">
      <alignment horizontal="center" wrapText="1"/>
    </xf>
    <xf numFmtId="43" fontId="6" fillId="5" borderId="1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11" fillId="2" borderId="1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 wrapText="1"/>
    </xf>
    <xf numFmtId="43" fontId="11" fillId="3" borderId="5" xfId="0" applyNumberFormat="1" applyFont="1" applyFill="1" applyBorder="1" applyAlignment="1">
      <alignment vertical="center" wrapText="1"/>
    </xf>
    <xf numFmtId="43" fontId="9" fillId="2" borderId="7" xfId="0" applyNumberFormat="1" applyFont="1" applyFill="1" applyBorder="1" applyAlignment="1">
      <alignment vertical="center" wrapText="1"/>
    </xf>
    <xf numFmtId="43" fontId="9" fillId="2" borderId="3" xfId="0" applyNumberFormat="1" applyFont="1" applyFill="1" applyBorder="1" applyAlignment="1">
      <alignment vertical="center" wrapText="1"/>
    </xf>
    <xf numFmtId="43" fontId="9" fillId="2" borderId="1" xfId="0" applyNumberFormat="1" applyFont="1" applyFill="1" applyBorder="1" applyAlignment="1">
      <alignment vertical="center" wrapText="1"/>
    </xf>
    <xf numFmtId="43" fontId="8" fillId="5" borderId="6" xfId="0" applyNumberFormat="1" applyFont="1" applyFill="1" applyBorder="1" applyAlignment="1">
      <alignment vertical="center" wrapText="1"/>
    </xf>
    <xf numFmtId="43" fontId="9" fillId="2" borderId="5" xfId="0" applyNumberFormat="1" applyFont="1" applyFill="1" applyBorder="1" applyAlignment="1">
      <alignment vertical="center" wrapText="1"/>
    </xf>
    <xf numFmtId="43" fontId="6" fillId="5" borderId="11" xfId="0" applyNumberFormat="1" applyFont="1" applyFill="1" applyBorder="1" applyAlignment="1">
      <alignment vertical="center" wrapText="1"/>
    </xf>
    <xf numFmtId="43" fontId="9" fillId="6" borderId="1" xfId="0" applyNumberFormat="1" applyFont="1" applyFill="1" applyBorder="1" applyAlignment="1">
      <alignment vertical="center" wrapText="1"/>
    </xf>
    <xf numFmtId="43" fontId="5" fillId="3" borderId="1" xfId="0" applyNumberFormat="1" applyFont="1" applyFill="1" applyBorder="1" applyAlignment="1">
      <alignment vertical="center"/>
    </xf>
    <xf numFmtId="43" fontId="18" fillId="2" borderId="1" xfId="0" applyNumberFormat="1" applyFont="1" applyFill="1" applyBorder="1" applyAlignment="1">
      <alignment vertical="center"/>
    </xf>
    <xf numFmtId="43" fontId="11" fillId="3" borderId="6" xfId="0" applyNumberFormat="1" applyFont="1" applyFill="1" applyBorder="1" applyAlignment="1">
      <alignment vertical="center"/>
    </xf>
    <xf numFmtId="43" fontId="12" fillId="5" borderId="6" xfId="0" applyNumberFormat="1" applyFont="1" applyFill="1" applyBorder="1" applyAlignment="1">
      <alignment vertical="center"/>
    </xf>
    <xf numFmtId="43" fontId="16" fillId="5" borderId="1" xfId="0" applyNumberFormat="1" applyFont="1" applyFill="1" applyBorder="1" applyAlignment="1">
      <alignment vertical="center"/>
    </xf>
    <xf numFmtId="43" fontId="6" fillId="5" borderId="1" xfId="0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3" fontId="9" fillId="2" borderId="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49" fontId="11" fillId="2" borderId="2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/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49" fontId="20" fillId="4" borderId="8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3"/>
  <sheetViews>
    <sheetView tabSelected="1" topLeftCell="A121" workbookViewId="0">
      <selection activeCell="B135" sqref="B135"/>
    </sheetView>
  </sheetViews>
  <sheetFormatPr defaultRowHeight="14.4"/>
  <cols>
    <col min="1" max="1" width="3.109375" customWidth="1"/>
    <col min="2" max="2" width="39.44140625" style="37" customWidth="1"/>
    <col min="3" max="3" width="11.33203125" customWidth="1"/>
    <col min="4" max="4" width="10.44140625" customWidth="1"/>
    <col min="5" max="5" width="17.5546875" style="163" customWidth="1"/>
    <col min="6" max="6" width="13" customWidth="1"/>
    <col min="7" max="7" width="51.33203125" customWidth="1"/>
  </cols>
  <sheetData>
    <row r="1" spans="1:6" ht="20.399999999999999">
      <c r="A1" s="215" t="s">
        <v>136</v>
      </c>
      <c r="B1" s="215"/>
      <c r="C1" s="215"/>
      <c r="D1" s="215"/>
      <c r="E1" s="215"/>
      <c r="F1" s="215"/>
    </row>
    <row r="2" spans="1:6" ht="15" customHeight="1">
      <c r="A2" s="216" t="s">
        <v>15</v>
      </c>
      <c r="B2" s="217" t="s">
        <v>0</v>
      </c>
      <c r="C2" s="217" t="s">
        <v>1</v>
      </c>
      <c r="D2" s="217"/>
      <c r="E2" s="145" t="s">
        <v>2</v>
      </c>
      <c r="F2" s="218" t="s">
        <v>3</v>
      </c>
    </row>
    <row r="3" spans="1:6" ht="27.6">
      <c r="A3" s="216"/>
      <c r="B3" s="217"/>
      <c r="C3" s="136" t="s">
        <v>4</v>
      </c>
      <c r="D3" s="137" t="s">
        <v>7</v>
      </c>
      <c r="E3" s="145" t="s">
        <v>161</v>
      </c>
      <c r="F3" s="219"/>
    </row>
    <row r="4" spans="1:6">
      <c r="A4" s="216"/>
      <c r="B4" s="217"/>
      <c r="C4" s="136" t="s">
        <v>5</v>
      </c>
      <c r="D4" s="137" t="s">
        <v>8</v>
      </c>
      <c r="E4" s="145"/>
      <c r="F4" s="219"/>
    </row>
    <row r="5" spans="1:6" ht="27.6">
      <c r="A5" s="216"/>
      <c r="B5" s="217"/>
      <c r="C5" s="136" t="s">
        <v>6</v>
      </c>
      <c r="D5" s="137"/>
      <c r="E5" s="145"/>
      <c r="F5" s="220"/>
    </row>
    <row r="6" spans="1:6">
      <c r="A6" s="135"/>
      <c r="B6" s="212" t="s">
        <v>82</v>
      </c>
      <c r="C6" s="213"/>
      <c r="D6" s="213"/>
      <c r="E6" s="213"/>
      <c r="F6" s="214"/>
    </row>
    <row r="7" spans="1:6" ht="27.6">
      <c r="A7" s="141" t="s">
        <v>105</v>
      </c>
      <c r="B7" s="20" t="s">
        <v>88</v>
      </c>
      <c r="C7" s="25"/>
      <c r="D7" s="26"/>
      <c r="E7" s="60">
        <v>50000</v>
      </c>
      <c r="F7" s="13"/>
    </row>
    <row r="8" spans="1:6">
      <c r="A8" s="141" t="s">
        <v>89</v>
      </c>
      <c r="B8" s="17" t="s">
        <v>70</v>
      </c>
      <c r="C8" s="64"/>
      <c r="D8" s="51"/>
      <c r="E8" s="95">
        <v>6500</v>
      </c>
      <c r="F8" s="30"/>
    </row>
    <row r="9" spans="1:6">
      <c r="A9" s="131"/>
      <c r="B9" s="118" t="s">
        <v>104</v>
      </c>
      <c r="C9" s="112"/>
      <c r="D9" s="113"/>
      <c r="E9" s="120">
        <f>SUM(E7+E8)</f>
        <v>56500</v>
      </c>
      <c r="F9" s="53"/>
    </row>
    <row r="10" spans="1:6">
      <c r="A10" s="142"/>
      <c r="B10" s="212" t="s">
        <v>83</v>
      </c>
      <c r="C10" s="213"/>
      <c r="D10" s="213"/>
      <c r="E10" s="213"/>
      <c r="F10" s="214"/>
    </row>
    <row r="11" spans="1:6">
      <c r="A11" s="141" t="s">
        <v>90</v>
      </c>
      <c r="B11" s="17" t="s">
        <v>180</v>
      </c>
      <c r="C11" s="47" t="s">
        <v>56</v>
      </c>
      <c r="D11" s="48" t="s">
        <v>77</v>
      </c>
      <c r="E11" s="95">
        <v>50000</v>
      </c>
      <c r="F11" s="30"/>
    </row>
    <row r="12" spans="1:6" ht="15" thickBot="1">
      <c r="A12" s="45" t="s">
        <v>91</v>
      </c>
      <c r="B12" s="20" t="s">
        <v>46</v>
      </c>
      <c r="C12" s="25"/>
      <c r="D12" s="26"/>
      <c r="E12" s="146">
        <f>SUM(E13:E19)</f>
        <v>508775.24</v>
      </c>
      <c r="F12" s="62"/>
    </row>
    <row r="13" spans="1:6" ht="28.8" thickBot="1">
      <c r="A13" s="198"/>
      <c r="B13" s="7" t="s">
        <v>47</v>
      </c>
      <c r="C13" s="6">
        <v>3</v>
      </c>
      <c r="D13" s="14"/>
      <c r="E13" s="147">
        <v>74277.240000000005</v>
      </c>
      <c r="F13" s="16" t="s">
        <v>122</v>
      </c>
    </row>
    <row r="14" spans="1:6">
      <c r="A14" s="199"/>
      <c r="B14" s="7"/>
      <c r="C14" s="6"/>
      <c r="D14" s="5"/>
      <c r="E14" s="148"/>
      <c r="F14" s="15"/>
    </row>
    <row r="15" spans="1:6" ht="27.6">
      <c r="A15" s="199"/>
      <c r="B15" s="7" t="s">
        <v>48</v>
      </c>
      <c r="C15" s="6"/>
      <c r="D15" s="5"/>
      <c r="E15" s="149">
        <v>200000</v>
      </c>
      <c r="F15" s="1"/>
    </row>
    <row r="16" spans="1:6">
      <c r="A16" s="199"/>
      <c r="B16" s="10" t="s">
        <v>66</v>
      </c>
      <c r="C16" s="6"/>
      <c r="D16" s="5"/>
      <c r="E16" s="149">
        <v>10498</v>
      </c>
      <c r="F16" s="1"/>
    </row>
    <row r="17" spans="1:6">
      <c r="A17" s="199"/>
      <c r="B17" s="10" t="s">
        <v>65</v>
      </c>
      <c r="C17" s="6"/>
      <c r="D17" s="5"/>
      <c r="E17" s="149">
        <v>24000</v>
      </c>
      <c r="F17" s="1"/>
    </row>
    <row r="18" spans="1:6">
      <c r="A18" s="199"/>
      <c r="B18" s="10" t="s">
        <v>54</v>
      </c>
      <c r="C18" s="6"/>
      <c r="D18" s="5"/>
      <c r="E18" s="149">
        <v>0</v>
      </c>
      <c r="F18" s="1"/>
    </row>
    <row r="19" spans="1:6" ht="27.6">
      <c r="A19" s="199"/>
      <c r="B19" s="50" t="s">
        <v>118</v>
      </c>
      <c r="C19" s="6"/>
      <c r="D19" s="5"/>
      <c r="E19" s="149">
        <v>200000</v>
      </c>
      <c r="F19" s="1"/>
    </row>
    <row r="20" spans="1:6" ht="16.2">
      <c r="A20" s="133"/>
      <c r="B20" s="121" t="s">
        <v>104</v>
      </c>
      <c r="C20" s="122"/>
      <c r="D20" s="123"/>
      <c r="E20" s="150">
        <f>SUM(E11+E12)</f>
        <v>558775.24</v>
      </c>
      <c r="F20" s="52"/>
    </row>
    <row r="21" spans="1:6">
      <c r="A21" s="133"/>
      <c r="B21" s="212" t="s">
        <v>84</v>
      </c>
      <c r="C21" s="213"/>
      <c r="D21" s="213"/>
      <c r="E21" s="213"/>
      <c r="F21" s="214"/>
    </row>
    <row r="22" spans="1:6">
      <c r="A22" s="204" t="s">
        <v>92</v>
      </c>
      <c r="B22" s="17" t="s">
        <v>11</v>
      </c>
      <c r="C22" s="33"/>
      <c r="D22" s="18"/>
      <c r="E22" s="60">
        <f>SUM(E23:E30)</f>
        <v>5800000</v>
      </c>
      <c r="F22" s="13"/>
    </row>
    <row r="23" spans="1:6">
      <c r="A23" s="205"/>
      <c r="B23" s="1" t="s">
        <v>23</v>
      </c>
      <c r="C23" s="32" t="s">
        <v>12</v>
      </c>
      <c r="D23" s="1"/>
      <c r="E23" s="149">
        <v>3300000</v>
      </c>
      <c r="F23" s="1"/>
    </row>
    <row r="24" spans="1:6">
      <c r="A24" s="205"/>
      <c r="B24" s="1" t="s">
        <v>24</v>
      </c>
      <c r="C24" s="32" t="s">
        <v>13</v>
      </c>
      <c r="D24" s="1"/>
      <c r="E24" s="149">
        <v>500000</v>
      </c>
      <c r="F24" s="1"/>
    </row>
    <row r="25" spans="1:6">
      <c r="A25" s="205"/>
      <c r="B25" s="1" t="s">
        <v>73</v>
      </c>
      <c r="C25" s="32"/>
      <c r="D25" s="1"/>
      <c r="E25" s="149"/>
      <c r="F25" s="1"/>
    </row>
    <row r="26" spans="1:6">
      <c r="A26" s="205"/>
      <c r="B26" s="58" t="s">
        <v>120</v>
      </c>
      <c r="C26" s="32" t="s">
        <v>67</v>
      </c>
      <c r="D26" s="1"/>
      <c r="E26" s="149">
        <v>0</v>
      </c>
      <c r="F26" s="1"/>
    </row>
    <row r="27" spans="1:6">
      <c r="A27" s="205"/>
      <c r="B27" s="58" t="s">
        <v>115</v>
      </c>
      <c r="C27" s="32"/>
      <c r="D27" s="1"/>
      <c r="E27" s="149">
        <v>0</v>
      </c>
      <c r="F27" s="1"/>
    </row>
    <row r="28" spans="1:6" ht="27.6">
      <c r="A28" s="205"/>
      <c r="B28" s="59" t="s">
        <v>80</v>
      </c>
      <c r="C28" s="32"/>
      <c r="D28" s="1"/>
      <c r="E28" s="149">
        <v>300000</v>
      </c>
      <c r="F28" s="1"/>
    </row>
    <row r="29" spans="1:6">
      <c r="A29" s="205"/>
      <c r="B29" s="1" t="s">
        <v>25</v>
      </c>
      <c r="C29" s="32"/>
      <c r="D29" s="1"/>
      <c r="E29" s="149">
        <v>1500000</v>
      </c>
      <c r="F29" s="1"/>
    </row>
    <row r="30" spans="1:6">
      <c r="A30" s="205"/>
      <c r="B30" s="84" t="s">
        <v>26</v>
      </c>
      <c r="C30" s="85"/>
      <c r="D30" s="86"/>
      <c r="E30" s="151">
        <v>200000</v>
      </c>
      <c r="F30" s="86"/>
    </row>
    <row r="31" spans="1:6" ht="28.2">
      <c r="A31" s="204" t="s">
        <v>137</v>
      </c>
      <c r="B31" s="55" t="s">
        <v>138</v>
      </c>
      <c r="C31" s="31"/>
      <c r="D31" s="17"/>
      <c r="E31" s="60">
        <f>SUM(E32:E33)</f>
        <v>0</v>
      </c>
      <c r="F31" s="1"/>
    </row>
    <row r="32" spans="1:6">
      <c r="A32" s="205"/>
      <c r="B32" s="3" t="s">
        <v>139</v>
      </c>
      <c r="C32" s="32"/>
      <c r="D32" s="1"/>
      <c r="E32" s="149">
        <v>0</v>
      </c>
      <c r="F32" s="1"/>
    </row>
    <row r="33" spans="1:7">
      <c r="A33" s="206"/>
      <c r="B33" s="3" t="s">
        <v>119</v>
      </c>
      <c r="C33" s="32"/>
      <c r="D33" s="1"/>
      <c r="E33" s="149">
        <v>0</v>
      </c>
      <c r="F33" s="1"/>
    </row>
    <row r="34" spans="1:7" ht="15" customHeight="1">
      <c r="A34" s="54"/>
      <c r="B34" s="125" t="s">
        <v>104</v>
      </c>
      <c r="C34" s="126"/>
      <c r="D34" s="125"/>
      <c r="E34" s="152">
        <f>E22+E31</f>
        <v>5800000</v>
      </c>
      <c r="F34" s="88"/>
    </row>
    <row r="35" spans="1:7">
      <c r="A35" s="212" t="s">
        <v>85</v>
      </c>
      <c r="B35" s="213"/>
      <c r="C35" s="213"/>
      <c r="D35" s="213"/>
      <c r="E35" s="213"/>
      <c r="F35" s="214"/>
    </row>
    <row r="36" spans="1:7">
      <c r="A36" s="204" t="s">
        <v>93</v>
      </c>
      <c r="B36" s="17" t="s">
        <v>9</v>
      </c>
      <c r="C36" s="33"/>
      <c r="D36" s="18"/>
      <c r="E36" s="60">
        <f>SUM(E37:E44)</f>
        <v>4026158.52</v>
      </c>
      <c r="F36" s="13"/>
      <c r="G36" s="67"/>
    </row>
    <row r="37" spans="1:7" ht="15" customHeight="1">
      <c r="A37" s="205"/>
      <c r="B37" s="1" t="s">
        <v>10</v>
      </c>
      <c r="C37" s="32"/>
      <c r="D37" s="1"/>
      <c r="E37" s="207">
        <v>626158.52</v>
      </c>
      <c r="F37" s="208" t="s">
        <v>123</v>
      </c>
    </row>
    <row r="38" spans="1:7">
      <c r="A38" s="205"/>
      <c r="B38" s="1" t="s">
        <v>16</v>
      </c>
      <c r="C38" s="32"/>
      <c r="D38" s="1"/>
      <c r="E38" s="207"/>
      <c r="F38" s="209"/>
    </row>
    <row r="39" spans="1:7">
      <c r="A39" s="205"/>
      <c r="B39" s="1" t="s">
        <v>18</v>
      </c>
      <c r="C39" s="32"/>
      <c r="D39" s="1"/>
      <c r="E39" s="207"/>
      <c r="F39" s="209"/>
    </row>
    <row r="40" spans="1:7" ht="14.25" customHeight="1">
      <c r="A40" s="205"/>
      <c r="B40" s="1" t="s">
        <v>17</v>
      </c>
      <c r="C40" s="32"/>
      <c r="D40" s="1"/>
      <c r="E40" s="207"/>
      <c r="F40" s="210"/>
    </row>
    <row r="41" spans="1:7" ht="42">
      <c r="A41" s="205"/>
      <c r="B41" s="1" t="s">
        <v>19</v>
      </c>
      <c r="C41" s="32"/>
      <c r="D41" s="1"/>
      <c r="E41" s="149">
        <v>600000</v>
      </c>
      <c r="F41" s="1"/>
    </row>
    <row r="42" spans="1:7">
      <c r="A42" s="205"/>
      <c r="B42" s="12" t="s">
        <v>20</v>
      </c>
      <c r="C42" s="32"/>
      <c r="D42" s="1"/>
      <c r="E42" s="149"/>
      <c r="F42" s="1"/>
    </row>
    <row r="43" spans="1:7" ht="28.2">
      <c r="A43" s="205"/>
      <c r="B43" s="39" t="s">
        <v>140</v>
      </c>
      <c r="C43" s="32"/>
      <c r="D43" s="1"/>
      <c r="E43" s="149">
        <v>800000</v>
      </c>
      <c r="F43" s="1" t="s">
        <v>53</v>
      </c>
    </row>
    <row r="44" spans="1:7">
      <c r="A44" s="206"/>
      <c r="B44" s="1" t="s">
        <v>14</v>
      </c>
      <c r="C44" s="32" t="s">
        <v>68</v>
      </c>
      <c r="D44" s="32">
        <v>8.08</v>
      </c>
      <c r="E44" s="174">
        <v>2000000</v>
      </c>
      <c r="F44" s="69"/>
    </row>
    <row r="45" spans="1:7" ht="69">
      <c r="A45" s="211">
        <v>8</v>
      </c>
      <c r="B45" s="129" t="s">
        <v>157</v>
      </c>
      <c r="C45" s="33"/>
      <c r="D45" s="18"/>
      <c r="E45" s="60">
        <f>SUM(E46:E47)</f>
        <v>167512</v>
      </c>
      <c r="F45" s="13"/>
    </row>
    <row r="46" spans="1:7" ht="27.75" customHeight="1">
      <c r="A46" s="199"/>
      <c r="B46" s="128" t="s">
        <v>21</v>
      </c>
      <c r="C46" s="32"/>
      <c r="D46" s="1"/>
      <c r="E46" s="149">
        <v>91512</v>
      </c>
      <c r="F46" s="13" t="s">
        <v>122</v>
      </c>
    </row>
    <row r="47" spans="1:7" ht="20.100000000000001" customHeight="1">
      <c r="A47" s="200"/>
      <c r="B47" s="1" t="s">
        <v>22</v>
      </c>
      <c r="C47" s="32" t="s">
        <v>141</v>
      </c>
      <c r="D47" s="32">
        <v>8.08</v>
      </c>
      <c r="E47" s="174">
        <v>76000</v>
      </c>
      <c r="F47" s="13"/>
    </row>
    <row r="48" spans="1:7" ht="33.75" customHeight="1">
      <c r="A48" s="141" t="s">
        <v>107</v>
      </c>
      <c r="B48" s="68" t="s">
        <v>76</v>
      </c>
      <c r="C48" s="64" t="s">
        <v>55</v>
      </c>
      <c r="D48" s="48"/>
      <c r="E48" s="60">
        <v>150000</v>
      </c>
      <c r="F48" s="30"/>
      <c r="G48" s="143"/>
    </row>
    <row r="49" spans="1:7">
      <c r="A49" s="140">
        <v>10</v>
      </c>
      <c r="B49" s="17" t="s">
        <v>27</v>
      </c>
      <c r="C49" s="33"/>
      <c r="D49" s="18"/>
      <c r="E49" s="60">
        <v>121000</v>
      </c>
      <c r="F49" s="13"/>
    </row>
    <row r="50" spans="1:7">
      <c r="A50" s="142"/>
      <c r="B50" s="1"/>
      <c r="C50" s="65">
        <v>11</v>
      </c>
      <c r="D50" s="89">
        <v>11000</v>
      </c>
      <c r="E50" s="149">
        <v>121000</v>
      </c>
      <c r="F50" s="1"/>
    </row>
    <row r="51" spans="1:7" ht="41.4">
      <c r="A51" s="45" t="s">
        <v>116</v>
      </c>
      <c r="B51" s="20" t="s">
        <v>33</v>
      </c>
      <c r="C51" s="23"/>
      <c r="D51" s="17"/>
      <c r="E51" s="60">
        <v>250000</v>
      </c>
      <c r="F51" s="22"/>
      <c r="G51" s="143"/>
    </row>
    <row r="52" spans="1:7" ht="28.2">
      <c r="A52" s="138" t="s">
        <v>94</v>
      </c>
      <c r="B52" s="55" t="s">
        <v>159</v>
      </c>
      <c r="C52" s="64"/>
      <c r="D52" s="51"/>
      <c r="E52" s="95">
        <v>0</v>
      </c>
      <c r="F52" s="90"/>
    </row>
    <row r="53" spans="1:7" ht="29.25" customHeight="1">
      <c r="A53" s="144" t="s">
        <v>95</v>
      </c>
      <c r="B53" s="55" t="s">
        <v>160</v>
      </c>
      <c r="C53" s="64"/>
      <c r="D53" s="51"/>
      <c r="E53" s="60">
        <v>200000</v>
      </c>
      <c r="F53" s="90"/>
    </row>
    <row r="54" spans="1:7">
      <c r="A54" s="198" t="s">
        <v>117</v>
      </c>
      <c r="B54" s="61" t="s">
        <v>30</v>
      </c>
      <c r="C54" s="33"/>
      <c r="D54" s="18"/>
      <c r="E54" s="60">
        <f>SUM(E55:E56)</f>
        <v>800000</v>
      </c>
      <c r="F54" s="82"/>
    </row>
    <row r="55" spans="1:7" ht="28.2">
      <c r="A55" s="199"/>
      <c r="B55" s="11" t="s">
        <v>28</v>
      </c>
      <c r="C55" s="32"/>
      <c r="D55" s="1"/>
      <c r="E55" s="149">
        <v>750000</v>
      </c>
      <c r="F55" s="82"/>
    </row>
    <row r="56" spans="1:7" ht="28.2">
      <c r="A56" s="200"/>
      <c r="B56" s="4" t="s">
        <v>29</v>
      </c>
      <c r="C56" s="32"/>
      <c r="D56" s="1"/>
      <c r="E56" s="149">
        <v>50000</v>
      </c>
      <c r="F56" s="82"/>
    </row>
    <row r="57" spans="1:7" ht="15" customHeight="1">
      <c r="A57" s="198" t="s">
        <v>96</v>
      </c>
      <c r="B57" s="21" t="s">
        <v>31</v>
      </c>
      <c r="C57" s="31"/>
      <c r="D57" s="17"/>
      <c r="E57" s="60">
        <f>SUM(E58:E58)</f>
        <v>80000</v>
      </c>
      <c r="F57" s="91"/>
    </row>
    <row r="58" spans="1:7" ht="42">
      <c r="A58" s="199"/>
      <c r="B58" s="11" t="s">
        <v>32</v>
      </c>
      <c r="C58" s="32"/>
      <c r="D58" s="1"/>
      <c r="E58" s="149">
        <v>80000</v>
      </c>
      <c r="F58" s="82"/>
    </row>
    <row r="59" spans="1:7">
      <c r="A59" s="198" t="s">
        <v>109</v>
      </c>
      <c r="B59" s="20" t="s">
        <v>34</v>
      </c>
      <c r="C59" s="23"/>
      <c r="D59" s="24"/>
      <c r="E59" s="60">
        <f>SUM(E60:E64)</f>
        <v>264000</v>
      </c>
      <c r="F59" s="22"/>
    </row>
    <row r="60" spans="1:7" ht="27.6">
      <c r="A60" s="199"/>
      <c r="B60" s="7" t="s">
        <v>35</v>
      </c>
      <c r="C60" s="6"/>
      <c r="D60" s="5"/>
      <c r="E60" s="149">
        <v>200000</v>
      </c>
      <c r="F60" s="82"/>
    </row>
    <row r="61" spans="1:7">
      <c r="A61" s="199"/>
      <c r="B61" s="7" t="s">
        <v>36</v>
      </c>
      <c r="C61" s="6"/>
      <c r="D61" s="5"/>
      <c r="E61" s="149">
        <v>20000</v>
      </c>
      <c r="F61" s="1"/>
    </row>
    <row r="62" spans="1:7">
      <c r="A62" s="133"/>
      <c r="B62" s="10" t="s">
        <v>142</v>
      </c>
      <c r="C62" s="6"/>
      <c r="D62" s="5"/>
      <c r="E62" s="149">
        <v>20000</v>
      </c>
      <c r="F62" s="1"/>
    </row>
    <row r="63" spans="1:7" ht="27.6">
      <c r="A63" s="133" t="s">
        <v>97</v>
      </c>
      <c r="B63" s="10" t="s">
        <v>60</v>
      </c>
      <c r="C63" s="6"/>
      <c r="D63" s="5"/>
      <c r="E63" s="149">
        <v>20000</v>
      </c>
      <c r="F63" s="1"/>
    </row>
    <row r="64" spans="1:7" ht="27.6">
      <c r="A64" s="133"/>
      <c r="B64" s="10" t="s">
        <v>143</v>
      </c>
      <c r="C64" s="6"/>
      <c r="D64" s="5"/>
      <c r="E64" s="149">
        <v>4000</v>
      </c>
      <c r="F64" s="1"/>
    </row>
    <row r="65" spans="1:6" ht="27.6">
      <c r="A65" s="198" t="s">
        <v>108</v>
      </c>
      <c r="B65" s="20" t="s">
        <v>37</v>
      </c>
      <c r="C65" s="25"/>
      <c r="D65" s="26"/>
      <c r="E65" s="60">
        <f>SUM(E66:E74)</f>
        <v>80000</v>
      </c>
      <c r="F65" s="13"/>
    </row>
    <row r="66" spans="1:6">
      <c r="A66" s="199"/>
      <c r="B66" s="10" t="s">
        <v>71</v>
      </c>
      <c r="C66" s="6"/>
      <c r="D66" s="5"/>
      <c r="E66" s="149">
        <v>50000</v>
      </c>
      <c r="F66" s="1"/>
    </row>
    <row r="67" spans="1:6">
      <c r="A67" s="199"/>
      <c r="B67" s="7" t="s">
        <v>38</v>
      </c>
      <c r="C67" s="6"/>
      <c r="D67" s="5"/>
      <c r="E67" s="149">
        <v>2000</v>
      </c>
      <c r="F67" s="1"/>
    </row>
    <row r="68" spans="1:6">
      <c r="A68" s="199"/>
      <c r="B68" s="10" t="s">
        <v>39</v>
      </c>
      <c r="C68" s="6"/>
      <c r="D68" s="5"/>
      <c r="E68" s="149">
        <v>2000</v>
      </c>
      <c r="F68" s="1"/>
    </row>
    <row r="69" spans="1:6">
      <c r="A69" s="199"/>
      <c r="B69" s="10" t="s">
        <v>40</v>
      </c>
      <c r="C69" s="6"/>
      <c r="D69" s="5"/>
      <c r="E69" s="149">
        <v>9000</v>
      </c>
      <c r="F69" s="1"/>
    </row>
    <row r="70" spans="1:6">
      <c r="A70" s="199"/>
      <c r="B70" s="7" t="s">
        <v>41</v>
      </c>
      <c r="C70" s="6"/>
      <c r="D70" s="5"/>
      <c r="E70" s="149">
        <v>5000</v>
      </c>
      <c r="F70" s="1"/>
    </row>
    <row r="71" spans="1:6">
      <c r="A71" s="199"/>
      <c r="B71" s="7" t="s">
        <v>42</v>
      </c>
      <c r="C71" s="6"/>
      <c r="D71" s="5"/>
      <c r="E71" s="149">
        <v>4000</v>
      </c>
      <c r="F71" s="1"/>
    </row>
    <row r="72" spans="1:6">
      <c r="A72" s="199"/>
      <c r="B72" s="7" t="s">
        <v>43</v>
      </c>
      <c r="C72" s="6"/>
      <c r="D72" s="5"/>
      <c r="E72" s="149">
        <v>2000</v>
      </c>
      <c r="F72" s="1"/>
    </row>
    <row r="73" spans="1:6">
      <c r="A73" s="199"/>
      <c r="B73" s="10" t="s">
        <v>59</v>
      </c>
      <c r="C73" s="6"/>
      <c r="D73" s="5"/>
      <c r="E73" s="149">
        <v>4000</v>
      </c>
      <c r="F73" s="1"/>
    </row>
    <row r="74" spans="1:6">
      <c r="A74" s="199"/>
      <c r="B74" s="7" t="s">
        <v>44</v>
      </c>
      <c r="C74" s="6"/>
      <c r="D74" s="5"/>
      <c r="E74" s="149">
        <v>2000</v>
      </c>
      <c r="F74" s="1"/>
    </row>
    <row r="75" spans="1:6">
      <c r="A75" s="132" t="s">
        <v>56</v>
      </c>
      <c r="B75" s="105" t="s">
        <v>45</v>
      </c>
      <c r="C75" s="25"/>
      <c r="D75" s="26"/>
      <c r="E75" s="60">
        <f>SUM(E76+E79)</f>
        <v>350000</v>
      </c>
      <c r="F75" s="13"/>
    </row>
    <row r="76" spans="1:6">
      <c r="A76" s="199" t="s">
        <v>109</v>
      </c>
      <c r="B76" s="106" t="s">
        <v>61</v>
      </c>
      <c r="C76" s="92"/>
      <c r="D76" s="93"/>
      <c r="E76" s="153">
        <f>SUM(E77:E78)</f>
        <v>100000</v>
      </c>
      <c r="F76" s="13"/>
    </row>
    <row r="77" spans="1:6">
      <c r="A77" s="199"/>
      <c r="B77" s="107" t="s">
        <v>62</v>
      </c>
      <c r="C77" s="6"/>
      <c r="D77" s="5"/>
      <c r="E77" s="149">
        <v>65000</v>
      </c>
      <c r="F77" s="1"/>
    </row>
    <row r="78" spans="1:6">
      <c r="A78" s="199"/>
      <c r="B78" s="107" t="s">
        <v>63</v>
      </c>
      <c r="C78" s="6"/>
      <c r="D78" s="5"/>
      <c r="E78" s="149">
        <v>35000</v>
      </c>
      <c r="F78" s="1"/>
    </row>
    <row r="79" spans="1:6" ht="27.6">
      <c r="A79" s="200"/>
      <c r="B79" s="108" t="s">
        <v>64</v>
      </c>
      <c r="C79" s="92"/>
      <c r="D79" s="93"/>
      <c r="E79" s="153">
        <v>250000</v>
      </c>
      <c r="F79" s="82"/>
    </row>
    <row r="80" spans="1:6">
      <c r="A80" s="134" t="s">
        <v>110</v>
      </c>
      <c r="B80" s="20" t="s">
        <v>121</v>
      </c>
      <c r="C80" s="25"/>
      <c r="D80" s="26"/>
      <c r="E80" s="60">
        <f>SUM(E81:E81)</f>
        <v>150000</v>
      </c>
      <c r="F80" s="13"/>
    </row>
    <row r="81" spans="1:7" ht="27.6">
      <c r="A81" s="134"/>
      <c r="B81" s="7" t="s">
        <v>49</v>
      </c>
      <c r="C81" s="6"/>
      <c r="D81" s="5"/>
      <c r="E81" s="149">
        <v>150000</v>
      </c>
      <c r="F81" s="82"/>
    </row>
    <row r="82" spans="1:7" ht="27.6">
      <c r="A82" s="45" t="s">
        <v>56</v>
      </c>
      <c r="B82" s="20" t="s">
        <v>50</v>
      </c>
      <c r="C82" s="23"/>
      <c r="D82" s="24"/>
      <c r="E82" s="60">
        <v>200000</v>
      </c>
      <c r="F82" s="82"/>
    </row>
    <row r="83" spans="1:7">
      <c r="A83" s="45" t="s">
        <v>111</v>
      </c>
      <c r="B83" s="187" t="s">
        <v>134</v>
      </c>
      <c r="C83" s="31"/>
      <c r="D83" s="17"/>
      <c r="E83" s="60">
        <v>100000</v>
      </c>
      <c r="F83" s="82"/>
    </row>
    <row r="84" spans="1:7" ht="28.2">
      <c r="A84" s="45" t="s">
        <v>112</v>
      </c>
      <c r="B84" s="21" t="s">
        <v>57</v>
      </c>
      <c r="C84" s="31"/>
      <c r="D84" s="17"/>
      <c r="E84" s="60">
        <v>130000</v>
      </c>
      <c r="F84" s="82"/>
    </row>
    <row r="85" spans="1:7" ht="42">
      <c r="A85" s="45" t="s">
        <v>113</v>
      </c>
      <c r="B85" s="21" t="s">
        <v>81</v>
      </c>
      <c r="C85" s="31"/>
      <c r="D85" s="17"/>
      <c r="E85" s="60">
        <v>120000</v>
      </c>
      <c r="F85" s="82"/>
    </row>
    <row r="86" spans="1:7" ht="42">
      <c r="A86" s="141" t="s">
        <v>114</v>
      </c>
      <c r="B86" s="17" t="s">
        <v>155</v>
      </c>
      <c r="C86" s="47"/>
      <c r="D86" s="48"/>
      <c r="E86" s="60">
        <v>600000</v>
      </c>
      <c r="F86" s="30"/>
      <c r="G86" s="143"/>
    </row>
    <row r="87" spans="1:7" ht="28.2">
      <c r="A87" s="130" t="s">
        <v>106</v>
      </c>
      <c r="B87" s="17" t="s">
        <v>156</v>
      </c>
      <c r="C87" s="47"/>
      <c r="D87" s="48"/>
      <c r="E87" s="95">
        <v>0</v>
      </c>
      <c r="F87" s="53"/>
      <c r="G87" s="143"/>
    </row>
    <row r="88" spans="1:7">
      <c r="A88" s="130" t="s">
        <v>98</v>
      </c>
      <c r="B88" s="100" t="s">
        <v>124</v>
      </c>
      <c r="C88" s="115"/>
      <c r="D88" s="116"/>
      <c r="E88" s="154">
        <v>0</v>
      </c>
      <c r="F88" s="53"/>
      <c r="G88" s="143"/>
    </row>
    <row r="89" spans="1:7">
      <c r="A89" s="130"/>
      <c r="B89" s="118" t="s">
        <v>104</v>
      </c>
      <c r="C89" s="112"/>
      <c r="D89" s="119"/>
      <c r="E89" s="120">
        <f>SUM(E84+E83+E82+E80+E75+E65+E59+E51+E57+E54+E49+E86+E48+E45+E36+E52+E87+E88+E85+E53)</f>
        <v>7788670.5199999996</v>
      </c>
      <c r="F89" s="53"/>
    </row>
    <row r="90" spans="1:7">
      <c r="A90" s="41"/>
      <c r="B90" s="201" t="s">
        <v>86</v>
      </c>
      <c r="C90" s="202"/>
      <c r="D90" s="202"/>
      <c r="E90" s="202"/>
      <c r="F90" s="203"/>
    </row>
    <row r="91" spans="1:7">
      <c r="A91" s="45" t="s">
        <v>99</v>
      </c>
      <c r="B91" s="17" t="s">
        <v>51</v>
      </c>
      <c r="C91" s="33"/>
      <c r="D91" s="18"/>
      <c r="E91" s="60">
        <v>50000</v>
      </c>
      <c r="F91" s="13"/>
    </row>
    <row r="92" spans="1:7" ht="28.2">
      <c r="A92" s="188" t="s">
        <v>100</v>
      </c>
      <c r="B92" s="17" t="s">
        <v>74</v>
      </c>
      <c r="C92" s="33"/>
      <c r="D92" s="18"/>
      <c r="E92" s="60">
        <f>E93</f>
        <v>250000</v>
      </c>
      <c r="F92" s="13"/>
    </row>
    <row r="93" spans="1:7">
      <c r="A93" s="189"/>
      <c r="B93" s="38"/>
      <c r="C93" s="34"/>
      <c r="D93" s="13"/>
      <c r="E93" s="149">
        <v>250000</v>
      </c>
      <c r="F93" s="13"/>
    </row>
    <row r="94" spans="1:7" ht="28.2">
      <c r="A94" s="141" t="s">
        <v>101</v>
      </c>
      <c r="B94" s="17" t="s">
        <v>78</v>
      </c>
      <c r="C94" s="64"/>
      <c r="D94" s="51"/>
      <c r="E94" s="95">
        <v>50000</v>
      </c>
      <c r="F94" s="9"/>
    </row>
    <row r="95" spans="1:7" ht="28.2">
      <c r="A95" s="188" t="s">
        <v>75</v>
      </c>
      <c r="B95" s="17" t="s">
        <v>72</v>
      </c>
      <c r="C95" s="64"/>
      <c r="D95" s="51"/>
      <c r="E95" s="95">
        <f>SUM(E96:E107)</f>
        <v>5656454.9799999986</v>
      </c>
      <c r="F95" s="30"/>
    </row>
    <row r="96" spans="1:7" ht="28.2">
      <c r="A96" s="189"/>
      <c r="B96" s="3" t="s">
        <v>145</v>
      </c>
      <c r="C96" s="35" t="s">
        <v>163</v>
      </c>
      <c r="D96" s="9" t="s">
        <v>164</v>
      </c>
      <c r="E96" s="185">
        <v>55074.46</v>
      </c>
      <c r="F96" s="9"/>
    </row>
    <row r="97" spans="1:6">
      <c r="A97" s="189"/>
      <c r="B97" s="3"/>
      <c r="C97" s="35"/>
      <c r="D97" s="9"/>
      <c r="E97" s="185">
        <v>51304.800000000003</v>
      </c>
      <c r="F97" s="9"/>
    </row>
    <row r="98" spans="1:6" ht="55.8">
      <c r="A98" s="189"/>
      <c r="B98" s="167" t="s">
        <v>168</v>
      </c>
      <c r="C98" s="35" t="s">
        <v>165</v>
      </c>
      <c r="D98" s="9" t="s">
        <v>164</v>
      </c>
      <c r="E98" s="185">
        <v>159372.34</v>
      </c>
      <c r="F98" s="9"/>
    </row>
    <row r="99" spans="1:6">
      <c r="A99" s="189"/>
      <c r="B99" s="167"/>
      <c r="C99" s="35"/>
      <c r="D99" s="9"/>
      <c r="E99" s="185">
        <v>148463.76</v>
      </c>
      <c r="F99" s="9"/>
    </row>
    <row r="100" spans="1:6" ht="28.2">
      <c r="A100" s="189"/>
      <c r="B100" s="167" t="s">
        <v>147</v>
      </c>
      <c r="C100" s="35" t="s">
        <v>166</v>
      </c>
      <c r="D100" s="9" t="s">
        <v>164</v>
      </c>
      <c r="E100" s="185">
        <v>45744.43</v>
      </c>
      <c r="F100" s="9"/>
    </row>
    <row r="101" spans="1:6">
      <c r="A101" s="189"/>
      <c r="B101" s="167"/>
      <c r="C101" s="35"/>
      <c r="D101" s="9"/>
      <c r="E101" s="185">
        <v>42613.32</v>
      </c>
      <c r="F101" s="9"/>
    </row>
    <row r="102" spans="1:6">
      <c r="A102" s="189"/>
      <c r="B102" s="3" t="s">
        <v>149</v>
      </c>
      <c r="C102" s="35"/>
      <c r="D102" s="9"/>
      <c r="E102" s="185">
        <v>2900000</v>
      </c>
      <c r="F102" s="9"/>
    </row>
    <row r="103" spans="1:6">
      <c r="A103" s="189"/>
      <c r="B103" s="3"/>
      <c r="C103" s="35"/>
      <c r="D103" s="9"/>
      <c r="E103" s="185">
        <v>2000000</v>
      </c>
      <c r="F103" s="9"/>
    </row>
    <row r="104" spans="1:6" ht="28.2">
      <c r="A104" s="190"/>
      <c r="B104" s="3" t="s">
        <v>146</v>
      </c>
      <c r="C104" s="35" t="s">
        <v>167</v>
      </c>
      <c r="D104" s="9" t="s">
        <v>164</v>
      </c>
      <c r="E104" s="185">
        <v>82130.09</v>
      </c>
      <c r="F104" s="9"/>
    </row>
    <row r="105" spans="1:6">
      <c r="A105" s="165"/>
      <c r="B105" s="3"/>
      <c r="C105" s="35"/>
      <c r="D105" s="9"/>
      <c r="E105" s="185">
        <v>76508.350000000006</v>
      </c>
      <c r="F105" s="9"/>
    </row>
    <row r="106" spans="1:6" ht="28.2">
      <c r="A106" s="165"/>
      <c r="B106" s="3" t="s">
        <v>169</v>
      </c>
      <c r="C106" s="35" t="s">
        <v>170</v>
      </c>
      <c r="D106" s="9" t="s">
        <v>164</v>
      </c>
      <c r="E106" s="185">
        <v>58754.71</v>
      </c>
      <c r="F106" s="9"/>
    </row>
    <row r="107" spans="1:6">
      <c r="A107" s="165"/>
      <c r="B107" s="3"/>
      <c r="C107" s="35"/>
      <c r="D107" s="9"/>
      <c r="E107" s="185">
        <v>36488.720000000001</v>
      </c>
      <c r="F107" s="9"/>
    </row>
    <row r="108" spans="1:6" ht="47.25" customHeight="1">
      <c r="A108" s="130" t="s">
        <v>102</v>
      </c>
      <c r="B108" s="55" t="s">
        <v>158</v>
      </c>
      <c r="C108" s="64"/>
      <c r="D108" s="51"/>
      <c r="E108" s="95">
        <v>300000</v>
      </c>
      <c r="F108" s="9"/>
    </row>
    <row r="109" spans="1:6" ht="36" customHeight="1">
      <c r="A109" s="141" t="s">
        <v>103</v>
      </c>
      <c r="B109" s="17" t="s">
        <v>58</v>
      </c>
      <c r="C109" s="64"/>
      <c r="D109" s="51"/>
      <c r="E109" s="95">
        <v>50000</v>
      </c>
      <c r="F109" s="30"/>
    </row>
    <row r="110" spans="1:6">
      <c r="A110" s="188" t="s">
        <v>69</v>
      </c>
      <c r="B110" s="42" t="s">
        <v>125</v>
      </c>
      <c r="C110" s="66"/>
      <c r="D110" s="56"/>
      <c r="E110" s="156">
        <f xml:space="preserve"> SUM(E111:E112)</f>
        <v>638474.05999999994</v>
      </c>
      <c r="F110" s="53"/>
    </row>
    <row r="111" spans="1:6" ht="28.2">
      <c r="A111" s="189"/>
      <c r="B111" s="38" t="s">
        <v>144</v>
      </c>
      <c r="C111" s="40" t="s">
        <v>148</v>
      </c>
      <c r="D111" s="30"/>
      <c r="E111" s="185">
        <v>53671.199999999997</v>
      </c>
      <c r="F111" s="53"/>
    </row>
    <row r="112" spans="1:6">
      <c r="A112" s="189"/>
      <c r="B112" s="38" t="s">
        <v>173</v>
      </c>
      <c r="C112" s="40"/>
      <c r="D112" s="30"/>
      <c r="E112" s="185">
        <v>584802.86</v>
      </c>
      <c r="F112" s="53"/>
    </row>
    <row r="113" spans="1:6" ht="15" customHeight="1">
      <c r="A113" s="63"/>
      <c r="B113" s="111" t="s">
        <v>104</v>
      </c>
      <c r="C113" s="112"/>
      <c r="D113" s="113"/>
      <c r="E113" s="120">
        <f>SUM(E109+E110+E95+E94+E92+E91+E108)</f>
        <v>6994929.0399999982</v>
      </c>
      <c r="F113" s="53"/>
    </row>
    <row r="114" spans="1:6">
      <c r="A114" s="191" t="s">
        <v>87</v>
      </c>
      <c r="B114" s="192"/>
      <c r="C114" s="192"/>
      <c r="D114" s="192"/>
      <c r="E114" s="192"/>
      <c r="F114" s="193"/>
    </row>
    <row r="115" spans="1:6" ht="28.2">
      <c r="A115" s="141" t="s">
        <v>129</v>
      </c>
      <c r="B115" s="17" t="s">
        <v>79</v>
      </c>
      <c r="C115" s="64"/>
      <c r="D115" s="51"/>
      <c r="E115" s="95">
        <v>0</v>
      </c>
      <c r="F115" s="9"/>
    </row>
    <row r="116" spans="1:6">
      <c r="A116" s="194" t="s">
        <v>130</v>
      </c>
      <c r="B116" s="17" t="s">
        <v>128</v>
      </c>
      <c r="C116" s="64"/>
      <c r="D116" s="51"/>
      <c r="E116" s="95">
        <f>SUM(E117:E119)</f>
        <v>427000</v>
      </c>
      <c r="F116" s="9"/>
    </row>
    <row r="117" spans="1:6">
      <c r="A117" s="194"/>
      <c r="B117" s="13" t="s">
        <v>126</v>
      </c>
      <c r="C117" s="40"/>
      <c r="D117" s="30"/>
      <c r="E117" s="185">
        <v>300000</v>
      </c>
      <c r="F117" s="9"/>
    </row>
    <row r="118" spans="1:6">
      <c r="A118" s="194"/>
      <c r="B118" s="13" t="s">
        <v>127</v>
      </c>
      <c r="C118" s="40"/>
      <c r="D118" s="30"/>
      <c r="E118" s="185">
        <v>85000</v>
      </c>
      <c r="F118" s="9"/>
    </row>
    <row r="119" spans="1:6">
      <c r="A119" s="194"/>
      <c r="B119" s="13" t="s">
        <v>162</v>
      </c>
      <c r="C119" s="40"/>
      <c r="D119" s="30"/>
      <c r="E119" s="185">
        <v>42000</v>
      </c>
      <c r="F119" s="9"/>
    </row>
    <row r="120" spans="1:6">
      <c r="A120" s="168" t="s">
        <v>153</v>
      </c>
      <c r="B120" s="42" t="s">
        <v>174</v>
      </c>
      <c r="C120" s="66"/>
      <c r="D120" s="56"/>
      <c r="E120" s="156">
        <v>2930000</v>
      </c>
      <c r="F120" s="169"/>
    </row>
    <row r="121" spans="1:6" s="81" customFormat="1">
      <c r="A121" s="75"/>
      <c r="B121" s="76" t="s">
        <v>104</v>
      </c>
      <c r="C121" s="78"/>
      <c r="D121" s="79"/>
      <c r="E121" s="157">
        <f>SUM(E115+E116+E120)</f>
        <v>3357000</v>
      </c>
      <c r="F121" s="80"/>
    </row>
    <row r="122" spans="1:6">
      <c r="A122" s="191" t="s">
        <v>133</v>
      </c>
      <c r="B122" s="192"/>
      <c r="C122" s="192"/>
      <c r="D122" s="192"/>
      <c r="E122" s="192"/>
      <c r="F122" s="193"/>
    </row>
    <row r="123" spans="1:6">
      <c r="A123" s="188" t="s">
        <v>154</v>
      </c>
      <c r="B123" s="17" t="s">
        <v>131</v>
      </c>
      <c r="C123" s="64"/>
      <c r="D123" s="51"/>
      <c r="E123" s="95">
        <f>E124</f>
        <v>0</v>
      </c>
      <c r="F123" s="9"/>
    </row>
    <row r="124" spans="1:6" ht="28.2">
      <c r="A124" s="190"/>
      <c r="B124" s="13" t="s">
        <v>132</v>
      </c>
      <c r="C124" s="40"/>
      <c r="D124" s="30"/>
      <c r="E124" s="155">
        <v>0</v>
      </c>
      <c r="F124" s="9"/>
    </row>
    <row r="125" spans="1:6">
      <c r="A125" s="141"/>
      <c r="B125" s="70" t="s">
        <v>104</v>
      </c>
      <c r="C125" s="71"/>
      <c r="D125" s="72"/>
      <c r="E125" s="158">
        <f>E123</f>
        <v>0</v>
      </c>
      <c r="F125" s="9"/>
    </row>
    <row r="126" spans="1:6">
      <c r="A126" s="195" t="s">
        <v>151</v>
      </c>
      <c r="B126" s="196"/>
      <c r="C126" s="196"/>
      <c r="D126" s="196"/>
      <c r="E126" s="196"/>
      <c r="F126" s="197"/>
    </row>
    <row r="127" spans="1:6" ht="28.2">
      <c r="A127" s="188" t="s">
        <v>175</v>
      </c>
      <c r="B127" s="100" t="s">
        <v>150</v>
      </c>
      <c r="C127" s="98"/>
      <c r="D127" s="99"/>
      <c r="E127" s="154">
        <f>E128</f>
        <v>1500000</v>
      </c>
      <c r="F127" s="9"/>
    </row>
    <row r="128" spans="1:6" ht="69.599999999999994">
      <c r="A128" s="189"/>
      <c r="B128" s="82" t="s">
        <v>152</v>
      </c>
      <c r="C128" s="96"/>
      <c r="D128" s="97"/>
      <c r="E128" s="186">
        <v>1500000</v>
      </c>
      <c r="F128" s="9"/>
    </row>
    <row r="129" spans="1:6">
      <c r="A129" s="190"/>
      <c r="B129" s="101" t="s">
        <v>104</v>
      </c>
      <c r="C129" s="102"/>
      <c r="D129" s="103"/>
      <c r="E129" s="159">
        <f>E127</f>
        <v>1500000</v>
      </c>
      <c r="F129" s="9"/>
    </row>
    <row r="130" spans="1:6">
      <c r="A130" s="46"/>
      <c r="B130" s="2"/>
      <c r="C130" s="36"/>
      <c r="D130" s="8" t="s">
        <v>52</v>
      </c>
      <c r="E130" s="160">
        <f>SUM(E125+E113+E89+E34+E20+E9+E121+E129)</f>
        <v>26055874.799999997</v>
      </c>
      <c r="F130" s="2"/>
    </row>
    <row r="132" spans="1:6">
      <c r="E132" s="161"/>
    </row>
    <row r="133" spans="1:6">
      <c r="E133" s="162"/>
    </row>
  </sheetData>
  <mergeCells count="31">
    <mergeCell ref="A1:F1"/>
    <mergeCell ref="A2:A5"/>
    <mergeCell ref="B2:B5"/>
    <mergeCell ref="C2:D2"/>
    <mergeCell ref="F2:F5"/>
    <mergeCell ref="B6:F6"/>
    <mergeCell ref="B10:F10"/>
    <mergeCell ref="A13:A19"/>
    <mergeCell ref="B21:F21"/>
    <mergeCell ref="A22:A30"/>
    <mergeCell ref="A31:A33"/>
    <mergeCell ref="A35:F35"/>
    <mergeCell ref="A36:A44"/>
    <mergeCell ref="E37:E40"/>
    <mergeCell ref="F37:F40"/>
    <mergeCell ref="A45:A47"/>
    <mergeCell ref="A54:A56"/>
    <mergeCell ref="A57:A58"/>
    <mergeCell ref="A59:A61"/>
    <mergeCell ref="A65:A74"/>
    <mergeCell ref="A76:A79"/>
    <mergeCell ref="B90:F90"/>
    <mergeCell ref="A92:A93"/>
    <mergeCell ref="A95:A104"/>
    <mergeCell ref="A127:A129"/>
    <mergeCell ref="A110:A112"/>
    <mergeCell ref="A114:F114"/>
    <mergeCell ref="A116:A119"/>
    <mergeCell ref="A122:F122"/>
    <mergeCell ref="A123:A124"/>
    <mergeCell ref="A126:F126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5"/>
  <sheetViews>
    <sheetView topLeftCell="A118" workbookViewId="0">
      <selection activeCell="D124" sqref="D124:E125"/>
    </sheetView>
  </sheetViews>
  <sheetFormatPr defaultRowHeight="14.4"/>
  <cols>
    <col min="1" max="1" width="3.109375" customWidth="1"/>
    <col min="2" max="2" width="39.44140625" style="37" customWidth="1"/>
    <col min="3" max="3" width="11.33203125" customWidth="1"/>
    <col min="4" max="4" width="10.44140625" customWidth="1"/>
    <col min="5" max="5" width="17.5546875" customWidth="1"/>
    <col min="6" max="6" width="13" customWidth="1"/>
    <col min="7" max="7" width="51.33203125" customWidth="1"/>
  </cols>
  <sheetData>
    <row r="1" spans="1:6" ht="20.399999999999999">
      <c r="A1" s="215" t="s">
        <v>135</v>
      </c>
      <c r="B1" s="215"/>
      <c r="C1" s="215"/>
      <c r="D1" s="215"/>
      <c r="E1" s="215"/>
      <c r="F1" s="215"/>
    </row>
    <row r="2" spans="1:6" ht="15" customHeight="1">
      <c r="A2" s="216" t="s">
        <v>15</v>
      </c>
      <c r="B2" s="217" t="s">
        <v>0</v>
      </c>
      <c r="C2" s="217" t="s">
        <v>1</v>
      </c>
      <c r="D2" s="217"/>
      <c r="E2" s="28" t="s">
        <v>2</v>
      </c>
      <c r="F2" s="218" t="s">
        <v>3</v>
      </c>
    </row>
    <row r="3" spans="1:6" ht="27.6">
      <c r="A3" s="216"/>
      <c r="B3" s="217"/>
      <c r="C3" s="136" t="s">
        <v>4</v>
      </c>
      <c r="D3" s="137" t="s">
        <v>7</v>
      </c>
      <c r="E3" s="28" t="s">
        <v>161</v>
      </c>
      <c r="F3" s="219"/>
    </row>
    <row r="4" spans="1:6">
      <c r="A4" s="216"/>
      <c r="B4" s="217"/>
      <c r="C4" s="136" t="s">
        <v>5</v>
      </c>
      <c r="D4" s="137" t="s">
        <v>8</v>
      </c>
      <c r="E4" s="28"/>
      <c r="F4" s="219"/>
    </row>
    <row r="5" spans="1:6" ht="27.6">
      <c r="A5" s="216"/>
      <c r="B5" s="217"/>
      <c r="C5" s="136" t="s">
        <v>6</v>
      </c>
      <c r="D5" s="137"/>
      <c r="E5" s="28"/>
      <c r="F5" s="220"/>
    </row>
    <row r="6" spans="1:6">
      <c r="A6" s="135"/>
      <c r="B6" s="212" t="s">
        <v>82</v>
      </c>
      <c r="C6" s="213"/>
      <c r="D6" s="213"/>
      <c r="E6" s="213"/>
      <c r="F6" s="214"/>
    </row>
    <row r="7" spans="1:6" ht="27.6">
      <c r="A7" s="141" t="s">
        <v>105</v>
      </c>
      <c r="B7" s="20" t="s">
        <v>88</v>
      </c>
      <c r="C7" s="25"/>
      <c r="D7" s="26"/>
      <c r="E7" s="60">
        <v>50000</v>
      </c>
      <c r="F7" s="13"/>
    </row>
    <row r="8" spans="1:6">
      <c r="A8" s="141" t="s">
        <v>89</v>
      </c>
      <c r="B8" s="17" t="s">
        <v>70</v>
      </c>
      <c r="C8" s="64"/>
      <c r="D8" s="51"/>
      <c r="E8" s="49">
        <v>6500</v>
      </c>
      <c r="F8" s="30"/>
    </row>
    <row r="9" spans="1:6">
      <c r="A9" s="131"/>
      <c r="B9" s="118" t="s">
        <v>104</v>
      </c>
      <c r="C9" s="112"/>
      <c r="D9" s="113"/>
      <c r="E9" s="114">
        <f>SUM(E7+E8)</f>
        <v>56500</v>
      </c>
      <c r="F9" s="53"/>
    </row>
    <row r="10" spans="1:6">
      <c r="A10" s="142"/>
      <c r="B10" s="212" t="s">
        <v>83</v>
      </c>
      <c r="C10" s="213"/>
      <c r="D10" s="213"/>
      <c r="E10" s="213"/>
      <c r="F10" s="214"/>
    </row>
    <row r="11" spans="1:6">
      <c r="A11" s="141" t="s">
        <v>90</v>
      </c>
      <c r="B11" s="17" t="s">
        <v>180</v>
      </c>
      <c r="C11" s="47" t="s">
        <v>56</v>
      </c>
      <c r="D11" s="48" t="s">
        <v>77</v>
      </c>
      <c r="E11" s="49">
        <v>80000</v>
      </c>
      <c r="F11" s="30"/>
    </row>
    <row r="12" spans="1:6" ht="15" thickBot="1">
      <c r="A12" s="45" t="s">
        <v>91</v>
      </c>
      <c r="B12" s="20" t="s">
        <v>46</v>
      </c>
      <c r="C12" s="25"/>
      <c r="D12" s="26"/>
      <c r="E12" s="27">
        <f>SUM(E13:E19)</f>
        <v>658987.93999999994</v>
      </c>
      <c r="F12" s="62"/>
    </row>
    <row r="13" spans="1:6" ht="28.8" thickBot="1">
      <c r="A13" s="198"/>
      <c r="B13" s="7" t="s">
        <v>47</v>
      </c>
      <c r="C13" s="6">
        <v>3</v>
      </c>
      <c r="D13" s="14"/>
      <c r="E13" s="43">
        <v>72987.94</v>
      </c>
      <c r="F13" s="16" t="s">
        <v>122</v>
      </c>
    </row>
    <row r="14" spans="1:6">
      <c r="A14" s="199"/>
      <c r="B14" s="7"/>
      <c r="C14" s="6"/>
      <c r="D14" s="5"/>
      <c r="E14" s="44"/>
      <c r="F14" s="15"/>
    </row>
    <row r="15" spans="1:6" ht="27.6">
      <c r="A15" s="199"/>
      <c r="B15" s="7" t="s">
        <v>48</v>
      </c>
      <c r="C15" s="6"/>
      <c r="D15" s="5"/>
      <c r="E15" s="139">
        <v>200000</v>
      </c>
      <c r="F15" s="1"/>
    </row>
    <row r="16" spans="1:6">
      <c r="A16" s="199"/>
      <c r="B16" s="10" t="s">
        <v>66</v>
      </c>
      <c r="C16" s="6"/>
      <c r="D16" s="5"/>
      <c r="E16" s="139">
        <v>12000</v>
      </c>
      <c r="F16" s="1"/>
    </row>
    <row r="17" spans="1:6">
      <c r="A17" s="199"/>
      <c r="B17" s="10" t="s">
        <v>65</v>
      </c>
      <c r="C17" s="6"/>
      <c r="D17" s="5"/>
      <c r="E17" s="139">
        <v>24000</v>
      </c>
      <c r="F17" s="1"/>
    </row>
    <row r="18" spans="1:6">
      <c r="A18" s="199"/>
      <c r="B18" s="10" t="s">
        <v>54</v>
      </c>
      <c r="C18" s="6"/>
      <c r="D18" s="5"/>
      <c r="E18" s="139">
        <v>0</v>
      </c>
      <c r="F18" s="1"/>
    </row>
    <row r="19" spans="1:6" ht="27.6">
      <c r="A19" s="199"/>
      <c r="B19" s="50" t="s">
        <v>118</v>
      </c>
      <c r="C19" s="6"/>
      <c r="D19" s="5"/>
      <c r="E19" s="139">
        <v>350000</v>
      </c>
      <c r="F19" s="1"/>
    </row>
    <row r="20" spans="1:6" ht="16.2">
      <c r="A20" s="133"/>
      <c r="B20" s="121" t="s">
        <v>104</v>
      </c>
      <c r="C20" s="122"/>
      <c r="D20" s="123"/>
      <c r="E20" s="124">
        <f>SUM(E11+E12)</f>
        <v>738987.94</v>
      </c>
      <c r="F20" s="52"/>
    </row>
    <row r="21" spans="1:6">
      <c r="A21" s="133"/>
      <c r="B21" s="212" t="s">
        <v>84</v>
      </c>
      <c r="C21" s="213"/>
      <c r="D21" s="213"/>
      <c r="E21" s="213"/>
      <c r="F21" s="214"/>
    </row>
    <row r="22" spans="1:6">
      <c r="A22" s="204" t="s">
        <v>92</v>
      </c>
      <c r="B22" s="17" t="s">
        <v>11</v>
      </c>
      <c r="C22" s="33"/>
      <c r="D22" s="18"/>
      <c r="E22" s="19">
        <f>SUM(E23:E29)</f>
        <v>7450000</v>
      </c>
      <c r="F22" s="13"/>
    </row>
    <row r="23" spans="1:6">
      <c r="A23" s="205"/>
      <c r="B23" s="1" t="s">
        <v>23</v>
      </c>
      <c r="C23" s="32" t="s">
        <v>12</v>
      </c>
      <c r="D23" s="1"/>
      <c r="E23" s="139">
        <v>3500000</v>
      </c>
      <c r="F23" s="1"/>
    </row>
    <row r="24" spans="1:6">
      <c r="A24" s="205"/>
      <c r="B24" s="1" t="s">
        <v>24</v>
      </c>
      <c r="C24" s="32" t="s">
        <v>13</v>
      </c>
      <c r="D24" s="1"/>
      <c r="E24" s="139">
        <v>500000</v>
      </c>
      <c r="F24" s="1"/>
    </row>
    <row r="25" spans="1:6">
      <c r="A25" s="205"/>
      <c r="B25" s="1" t="s">
        <v>73</v>
      </c>
      <c r="C25" s="32"/>
      <c r="D25" s="1"/>
      <c r="E25" s="139"/>
      <c r="F25" s="1"/>
    </row>
    <row r="26" spans="1:6">
      <c r="A26" s="205"/>
      <c r="B26" s="58" t="s">
        <v>120</v>
      </c>
      <c r="C26" s="32" t="s">
        <v>67</v>
      </c>
      <c r="D26" s="1"/>
      <c r="E26" s="139">
        <v>500000</v>
      </c>
      <c r="F26" s="1"/>
    </row>
    <row r="27" spans="1:6" ht="27.6">
      <c r="A27" s="205"/>
      <c r="B27" s="59" t="s">
        <v>80</v>
      </c>
      <c r="C27" s="32"/>
      <c r="D27" s="1"/>
      <c r="E27" s="139">
        <v>700000</v>
      </c>
      <c r="F27" s="1"/>
    </row>
    <row r="28" spans="1:6">
      <c r="A28" s="205"/>
      <c r="B28" s="1" t="s">
        <v>25</v>
      </c>
      <c r="C28" s="32"/>
      <c r="D28" s="1"/>
      <c r="E28" s="139">
        <v>2000000</v>
      </c>
      <c r="F28" s="1"/>
    </row>
    <row r="29" spans="1:6">
      <c r="A29" s="205"/>
      <c r="B29" s="84" t="s">
        <v>26</v>
      </c>
      <c r="C29" s="85"/>
      <c r="D29" s="86"/>
      <c r="E29" s="87">
        <v>250000</v>
      </c>
      <c r="F29" s="86"/>
    </row>
    <row r="30" spans="1:6" ht="28.2">
      <c r="A30" s="204" t="s">
        <v>137</v>
      </c>
      <c r="B30" s="55" t="s">
        <v>138</v>
      </c>
      <c r="C30" s="31"/>
      <c r="D30" s="17"/>
      <c r="E30" s="19">
        <f>SUM(E31:E32)</f>
        <v>140000</v>
      </c>
      <c r="F30" s="1"/>
    </row>
    <row r="31" spans="1:6">
      <c r="A31" s="205"/>
      <c r="B31" s="3"/>
      <c r="C31" s="32"/>
      <c r="D31" s="1"/>
      <c r="E31" s="139">
        <v>140000</v>
      </c>
      <c r="F31" s="1"/>
    </row>
    <row r="32" spans="1:6">
      <c r="A32" s="206"/>
      <c r="B32" s="3"/>
      <c r="C32" s="32"/>
      <c r="D32" s="1"/>
      <c r="E32" s="139"/>
      <c r="F32" s="1"/>
    </row>
    <row r="33" spans="1:7" ht="15" customHeight="1">
      <c r="A33" s="54"/>
      <c r="B33" s="125" t="s">
        <v>104</v>
      </c>
      <c r="C33" s="126"/>
      <c r="D33" s="125"/>
      <c r="E33" s="127">
        <f>E22+E30</f>
        <v>7590000</v>
      </c>
      <c r="F33" s="88"/>
    </row>
    <row r="34" spans="1:7">
      <c r="A34" s="212" t="s">
        <v>85</v>
      </c>
      <c r="B34" s="213"/>
      <c r="C34" s="213"/>
      <c r="D34" s="213"/>
      <c r="E34" s="213"/>
      <c r="F34" s="214"/>
    </row>
    <row r="35" spans="1:7">
      <c r="A35" s="204" t="s">
        <v>93</v>
      </c>
      <c r="B35" s="17" t="s">
        <v>9</v>
      </c>
      <c r="C35" s="33"/>
      <c r="D35" s="18"/>
      <c r="E35" s="19">
        <f>SUM(E36:E43)</f>
        <v>4950000</v>
      </c>
      <c r="F35" s="13"/>
      <c r="G35" s="67"/>
    </row>
    <row r="36" spans="1:7" ht="15" customHeight="1">
      <c r="A36" s="205"/>
      <c r="B36" s="1" t="s">
        <v>10</v>
      </c>
      <c r="C36" s="32"/>
      <c r="D36" s="1"/>
      <c r="E36" s="221">
        <v>650000</v>
      </c>
      <c r="F36" s="208" t="s">
        <v>123</v>
      </c>
    </row>
    <row r="37" spans="1:7">
      <c r="A37" s="205"/>
      <c r="B37" s="1" t="s">
        <v>16</v>
      </c>
      <c r="C37" s="32"/>
      <c r="D37" s="1"/>
      <c r="E37" s="221"/>
      <c r="F37" s="209"/>
    </row>
    <row r="38" spans="1:7">
      <c r="A38" s="205"/>
      <c r="B38" s="1" t="s">
        <v>18</v>
      </c>
      <c r="C38" s="32"/>
      <c r="D38" s="1"/>
      <c r="E38" s="221"/>
      <c r="F38" s="209"/>
    </row>
    <row r="39" spans="1:7" ht="14.25" customHeight="1">
      <c r="A39" s="205"/>
      <c r="B39" s="1" t="s">
        <v>17</v>
      </c>
      <c r="C39" s="32"/>
      <c r="D39" s="1"/>
      <c r="E39" s="221"/>
      <c r="F39" s="210"/>
    </row>
    <row r="40" spans="1:7" ht="42">
      <c r="A40" s="205"/>
      <c r="B40" s="1" t="s">
        <v>19</v>
      </c>
      <c r="C40" s="32"/>
      <c r="D40" s="1"/>
      <c r="E40" s="139">
        <v>1000000</v>
      </c>
      <c r="F40" s="1"/>
    </row>
    <row r="41" spans="1:7">
      <c r="A41" s="205"/>
      <c r="B41" s="12" t="s">
        <v>20</v>
      </c>
      <c r="C41" s="32"/>
      <c r="D41" s="1"/>
      <c r="E41" s="139"/>
      <c r="F41" s="1"/>
    </row>
    <row r="42" spans="1:7" ht="12.75" customHeight="1">
      <c r="A42" s="205"/>
      <c r="B42" s="39"/>
      <c r="C42" s="32"/>
      <c r="D42" s="1"/>
      <c r="E42" s="139">
        <v>1300000</v>
      </c>
      <c r="F42" s="1" t="s">
        <v>53</v>
      </c>
    </row>
    <row r="43" spans="1:7">
      <c r="A43" s="206"/>
      <c r="B43" s="1" t="s">
        <v>14</v>
      </c>
      <c r="C43" s="32" t="s">
        <v>68</v>
      </c>
      <c r="D43" s="32">
        <v>8.08</v>
      </c>
      <c r="E43" s="182">
        <v>2000000</v>
      </c>
      <c r="F43" s="69"/>
    </row>
    <row r="44" spans="1:7" ht="69">
      <c r="A44" s="211">
        <v>8</v>
      </c>
      <c r="B44" s="129" t="s">
        <v>157</v>
      </c>
      <c r="C44" s="33"/>
      <c r="D44" s="18"/>
      <c r="E44" s="19">
        <f>SUM(E45:E46)</f>
        <v>168000</v>
      </c>
      <c r="F44" s="13"/>
    </row>
    <row r="45" spans="1:7" ht="27.75" customHeight="1">
      <c r="A45" s="199"/>
      <c r="B45" s="128" t="s">
        <v>21</v>
      </c>
      <c r="C45" s="32"/>
      <c r="D45" s="1"/>
      <c r="E45" s="139">
        <v>92000</v>
      </c>
      <c r="F45" s="13" t="s">
        <v>122</v>
      </c>
    </row>
    <row r="46" spans="1:7" ht="20.100000000000001" customHeight="1">
      <c r="A46" s="200"/>
      <c r="B46" s="1" t="s">
        <v>22</v>
      </c>
      <c r="C46" s="32" t="s">
        <v>141</v>
      </c>
      <c r="D46" s="32">
        <v>8.08</v>
      </c>
      <c r="E46" s="182">
        <v>76000</v>
      </c>
      <c r="F46" s="13"/>
    </row>
    <row r="47" spans="1:7" ht="33.75" customHeight="1">
      <c r="A47" s="141" t="s">
        <v>107</v>
      </c>
      <c r="B47" s="68" t="s">
        <v>76</v>
      </c>
      <c r="C47" s="64" t="s">
        <v>55</v>
      </c>
      <c r="D47" s="48"/>
      <c r="E47" s="49"/>
      <c r="F47" s="30"/>
      <c r="G47" s="143"/>
    </row>
    <row r="48" spans="1:7">
      <c r="A48" s="140">
        <v>10</v>
      </c>
      <c r="B48" s="17" t="s">
        <v>27</v>
      </c>
      <c r="C48" s="33"/>
      <c r="D48" s="18"/>
      <c r="E48" s="19">
        <v>121000</v>
      </c>
      <c r="F48" s="13"/>
    </row>
    <row r="49" spans="1:7">
      <c r="A49" s="142"/>
      <c r="B49" s="1"/>
      <c r="C49" s="65">
        <v>10</v>
      </c>
      <c r="D49" s="89">
        <v>11000</v>
      </c>
      <c r="E49" s="139">
        <v>110000</v>
      </c>
      <c r="F49" s="1"/>
    </row>
    <row r="50" spans="1:7" ht="41.4">
      <c r="A50" s="45" t="s">
        <v>116</v>
      </c>
      <c r="B50" s="20" t="s">
        <v>33</v>
      </c>
      <c r="C50" s="23"/>
      <c r="D50" s="17"/>
      <c r="E50" s="19">
        <v>250000</v>
      </c>
      <c r="F50" s="22"/>
      <c r="G50" s="143"/>
    </row>
    <row r="51" spans="1:7" ht="28.2">
      <c r="A51" s="138" t="s">
        <v>94</v>
      </c>
      <c r="B51" s="55" t="s">
        <v>159</v>
      </c>
      <c r="C51" s="64"/>
      <c r="D51" s="51"/>
      <c r="E51" s="49">
        <v>0</v>
      </c>
      <c r="F51" s="90"/>
    </row>
    <row r="52" spans="1:7" ht="32.25" customHeight="1">
      <c r="A52" s="138" t="s">
        <v>95</v>
      </c>
      <c r="B52" s="55" t="s">
        <v>160</v>
      </c>
      <c r="C52" s="64"/>
      <c r="D52" s="51"/>
      <c r="E52" s="19">
        <v>200000</v>
      </c>
      <c r="F52" s="90"/>
    </row>
    <row r="53" spans="1:7">
      <c r="A53" s="198" t="s">
        <v>117</v>
      </c>
      <c r="B53" s="61" t="s">
        <v>30</v>
      </c>
      <c r="C53" s="33"/>
      <c r="D53" s="18"/>
      <c r="E53" s="19">
        <f>SUM(E54:E55)</f>
        <v>800000</v>
      </c>
      <c r="F53" s="82"/>
    </row>
    <row r="54" spans="1:7" ht="28.2">
      <c r="A54" s="199"/>
      <c r="B54" s="11" t="s">
        <v>28</v>
      </c>
      <c r="C54" s="32"/>
      <c r="D54" s="1"/>
      <c r="E54" s="139">
        <v>750000</v>
      </c>
      <c r="F54" s="82"/>
    </row>
    <row r="55" spans="1:7" ht="28.2">
      <c r="A55" s="200"/>
      <c r="B55" s="4" t="s">
        <v>29</v>
      </c>
      <c r="C55" s="32"/>
      <c r="D55" s="1"/>
      <c r="E55" s="139">
        <v>50000</v>
      </c>
      <c r="F55" s="82"/>
    </row>
    <row r="56" spans="1:7" ht="15" customHeight="1">
      <c r="A56" s="198" t="s">
        <v>96</v>
      </c>
      <c r="B56" s="21" t="s">
        <v>31</v>
      </c>
      <c r="C56" s="31"/>
      <c r="D56" s="17"/>
      <c r="E56" s="19">
        <f>SUM(E57:E57)</f>
        <v>80000</v>
      </c>
      <c r="F56" s="91"/>
    </row>
    <row r="57" spans="1:7" ht="42">
      <c r="A57" s="199"/>
      <c r="B57" s="11" t="s">
        <v>32</v>
      </c>
      <c r="C57" s="32"/>
      <c r="D57" s="1"/>
      <c r="E57" s="139">
        <v>80000</v>
      </c>
      <c r="F57" s="82"/>
    </row>
    <row r="58" spans="1:7">
      <c r="A58" s="198" t="s">
        <v>109</v>
      </c>
      <c r="B58" s="20" t="s">
        <v>34</v>
      </c>
      <c r="C58" s="23"/>
      <c r="D58" s="24"/>
      <c r="E58" s="19">
        <f>SUM(E59:E63)</f>
        <v>264000</v>
      </c>
      <c r="F58" s="22"/>
    </row>
    <row r="59" spans="1:7" ht="27.6">
      <c r="A59" s="199"/>
      <c r="B59" s="7" t="s">
        <v>35</v>
      </c>
      <c r="C59" s="6"/>
      <c r="D59" s="5"/>
      <c r="E59" s="139">
        <v>200000</v>
      </c>
      <c r="F59" s="82"/>
    </row>
    <row r="60" spans="1:7">
      <c r="A60" s="199"/>
      <c r="B60" s="7" t="s">
        <v>36</v>
      </c>
      <c r="C60" s="6"/>
      <c r="D60" s="5"/>
      <c r="E60" s="139">
        <v>20000</v>
      </c>
      <c r="F60" s="1"/>
    </row>
    <row r="61" spans="1:7">
      <c r="A61" s="133" t="s">
        <v>97</v>
      </c>
      <c r="B61" s="10" t="s">
        <v>142</v>
      </c>
      <c r="C61" s="6"/>
      <c r="D61" s="5"/>
      <c r="E61" s="139">
        <v>20000</v>
      </c>
      <c r="F61" s="1"/>
    </row>
    <row r="62" spans="1:7" ht="27.6">
      <c r="A62" s="133"/>
      <c r="B62" s="10" t="s">
        <v>60</v>
      </c>
      <c r="C62" s="6"/>
      <c r="D62" s="5"/>
      <c r="E62" s="139">
        <v>20000</v>
      </c>
      <c r="F62" s="1"/>
    </row>
    <row r="63" spans="1:7" ht="27.6">
      <c r="A63" s="133"/>
      <c r="B63" s="10" t="s">
        <v>143</v>
      </c>
      <c r="C63" s="6"/>
      <c r="D63" s="5"/>
      <c r="E63" s="139">
        <v>4000</v>
      </c>
      <c r="F63" s="1"/>
    </row>
    <row r="64" spans="1:7" ht="27.6">
      <c r="A64" s="198" t="s">
        <v>108</v>
      </c>
      <c r="B64" s="20" t="s">
        <v>37</v>
      </c>
      <c r="C64" s="25"/>
      <c r="D64" s="26"/>
      <c r="E64" s="19">
        <f>SUM(E65:E73)</f>
        <v>100000</v>
      </c>
      <c r="F64" s="13"/>
    </row>
    <row r="65" spans="1:6">
      <c r="A65" s="199"/>
      <c r="B65" s="10" t="s">
        <v>71</v>
      </c>
      <c r="C65" s="6"/>
      <c r="D65" s="5"/>
      <c r="E65" s="139">
        <v>53000</v>
      </c>
      <c r="F65" s="1"/>
    </row>
    <row r="66" spans="1:6">
      <c r="A66" s="199"/>
      <c r="B66" s="7" t="s">
        <v>38</v>
      </c>
      <c r="C66" s="6"/>
      <c r="D66" s="5"/>
      <c r="E66" s="139">
        <v>4000</v>
      </c>
      <c r="F66" s="1"/>
    </row>
    <row r="67" spans="1:6">
      <c r="A67" s="199"/>
      <c r="B67" s="10" t="s">
        <v>39</v>
      </c>
      <c r="C67" s="6"/>
      <c r="D67" s="5"/>
      <c r="E67" s="139">
        <v>6000</v>
      </c>
      <c r="F67" s="1"/>
    </row>
    <row r="68" spans="1:6">
      <c r="A68" s="199"/>
      <c r="B68" s="10" t="s">
        <v>40</v>
      </c>
      <c r="C68" s="6"/>
      <c r="D68" s="5"/>
      <c r="E68" s="139">
        <v>15000</v>
      </c>
      <c r="F68" s="1"/>
    </row>
    <row r="69" spans="1:6">
      <c r="A69" s="199"/>
      <c r="B69" s="7" t="s">
        <v>41</v>
      </c>
      <c r="C69" s="6"/>
      <c r="D69" s="5"/>
      <c r="E69" s="139">
        <v>6000</v>
      </c>
      <c r="F69" s="1"/>
    </row>
    <row r="70" spans="1:6">
      <c r="A70" s="199"/>
      <c r="B70" s="7" t="s">
        <v>42</v>
      </c>
      <c r="C70" s="6"/>
      <c r="D70" s="5"/>
      <c r="E70" s="139">
        <v>5000</v>
      </c>
      <c r="F70" s="1"/>
    </row>
    <row r="71" spans="1:6">
      <c r="A71" s="199"/>
      <c r="B71" s="7" t="s">
        <v>43</v>
      </c>
      <c r="C71" s="6"/>
      <c r="D71" s="5"/>
      <c r="E71" s="139">
        <v>2000</v>
      </c>
      <c r="F71" s="1"/>
    </row>
    <row r="72" spans="1:6">
      <c r="A72" s="199"/>
      <c r="B72" s="10" t="s">
        <v>59</v>
      </c>
      <c r="C72" s="6"/>
      <c r="D72" s="5"/>
      <c r="E72" s="139">
        <v>5000</v>
      </c>
      <c r="F72" s="1"/>
    </row>
    <row r="73" spans="1:6">
      <c r="A73" s="199"/>
      <c r="B73" s="7" t="s">
        <v>44</v>
      </c>
      <c r="C73" s="6"/>
      <c r="D73" s="5"/>
      <c r="E73" s="139">
        <v>4000</v>
      </c>
      <c r="F73" s="1"/>
    </row>
    <row r="74" spans="1:6">
      <c r="A74" s="132" t="s">
        <v>109</v>
      </c>
      <c r="B74" s="105" t="s">
        <v>45</v>
      </c>
      <c r="C74" s="25"/>
      <c r="D74" s="26"/>
      <c r="E74" s="19">
        <f>SUM(E75+E78)</f>
        <v>350000</v>
      </c>
      <c r="F74" s="13"/>
    </row>
    <row r="75" spans="1:6">
      <c r="A75" s="199"/>
      <c r="B75" s="106" t="s">
        <v>61</v>
      </c>
      <c r="C75" s="92"/>
      <c r="D75" s="93"/>
      <c r="E75" s="94">
        <f>SUM(E76:E77)</f>
        <v>100000</v>
      </c>
      <c r="F75" s="13"/>
    </row>
    <row r="76" spans="1:6">
      <c r="A76" s="199"/>
      <c r="B76" s="107" t="s">
        <v>62</v>
      </c>
      <c r="C76" s="6"/>
      <c r="D76" s="5"/>
      <c r="E76" s="139">
        <v>65000</v>
      </c>
      <c r="F76" s="1"/>
    </row>
    <row r="77" spans="1:6">
      <c r="A77" s="199"/>
      <c r="B77" s="107" t="s">
        <v>63</v>
      </c>
      <c r="C77" s="6"/>
      <c r="D77" s="5"/>
      <c r="E77" s="139">
        <v>35000</v>
      </c>
      <c r="F77" s="1"/>
    </row>
    <row r="78" spans="1:6" ht="27.6">
      <c r="A78" s="200"/>
      <c r="B78" s="108" t="s">
        <v>64</v>
      </c>
      <c r="C78" s="92"/>
      <c r="D78" s="93"/>
      <c r="E78" s="94">
        <v>250000</v>
      </c>
      <c r="F78" s="82"/>
    </row>
    <row r="79" spans="1:6">
      <c r="A79" s="134" t="s">
        <v>110</v>
      </c>
      <c r="B79" s="20" t="s">
        <v>121</v>
      </c>
      <c r="C79" s="25"/>
      <c r="D79" s="26"/>
      <c r="E79" s="19">
        <f>SUM(E80:E80)</f>
        <v>150000</v>
      </c>
      <c r="F79" s="13"/>
    </row>
    <row r="80" spans="1:6" ht="27.6">
      <c r="A80" s="134"/>
      <c r="B80" s="7" t="s">
        <v>49</v>
      </c>
      <c r="C80" s="6"/>
      <c r="D80" s="5"/>
      <c r="E80" s="139">
        <v>150000</v>
      </c>
      <c r="F80" s="82"/>
    </row>
    <row r="81" spans="1:7" ht="27.6">
      <c r="A81" s="45" t="s">
        <v>56</v>
      </c>
      <c r="B81" s="20" t="s">
        <v>50</v>
      </c>
      <c r="C81" s="23"/>
      <c r="D81" s="24"/>
      <c r="E81" s="60">
        <v>200000</v>
      </c>
      <c r="F81" s="82"/>
    </row>
    <row r="82" spans="1:7">
      <c r="A82" s="45" t="s">
        <v>111</v>
      </c>
      <c r="B82" s="21" t="s">
        <v>134</v>
      </c>
      <c r="C82" s="31"/>
      <c r="D82" s="17"/>
      <c r="E82" s="60">
        <v>100000</v>
      </c>
      <c r="F82" s="82"/>
    </row>
    <row r="83" spans="1:7" ht="28.2">
      <c r="A83" s="45" t="s">
        <v>112</v>
      </c>
      <c r="B83" s="21" t="s">
        <v>57</v>
      </c>
      <c r="C83" s="31"/>
      <c r="D83" s="17"/>
      <c r="E83" s="60">
        <v>130000</v>
      </c>
      <c r="F83" s="82"/>
    </row>
    <row r="84" spans="1:7" ht="42">
      <c r="A84" s="45" t="s">
        <v>113</v>
      </c>
      <c r="B84" s="21" t="s">
        <v>81</v>
      </c>
      <c r="C84" s="31"/>
      <c r="D84" s="17"/>
      <c r="E84" s="60">
        <v>120000</v>
      </c>
      <c r="F84" s="82"/>
    </row>
    <row r="85" spans="1:7" ht="42">
      <c r="A85" s="141" t="s">
        <v>114</v>
      </c>
      <c r="B85" s="17" t="s">
        <v>155</v>
      </c>
      <c r="C85" s="47"/>
      <c r="D85" s="48"/>
      <c r="E85" s="95">
        <v>820000</v>
      </c>
      <c r="F85" s="30"/>
      <c r="G85" s="143"/>
    </row>
    <row r="86" spans="1:7" ht="28.2">
      <c r="A86" s="130" t="s">
        <v>106</v>
      </c>
      <c r="B86" s="17" t="s">
        <v>156</v>
      </c>
      <c r="C86" s="47"/>
      <c r="D86" s="48"/>
      <c r="E86" s="74">
        <v>0</v>
      </c>
      <c r="F86" s="53"/>
      <c r="G86" s="143"/>
    </row>
    <row r="87" spans="1:7">
      <c r="A87" s="130" t="s">
        <v>98</v>
      </c>
      <c r="B87" s="100" t="s">
        <v>124</v>
      </c>
      <c r="C87" s="115"/>
      <c r="D87" s="116"/>
      <c r="E87" s="117">
        <v>0</v>
      </c>
      <c r="F87" s="53"/>
      <c r="G87" s="143"/>
    </row>
    <row r="88" spans="1:7">
      <c r="A88" s="130"/>
      <c r="B88" s="118" t="s">
        <v>104</v>
      </c>
      <c r="C88" s="112"/>
      <c r="D88" s="119"/>
      <c r="E88" s="120">
        <f>SUM(E83+E82+E81+E79+E74+E64+E58+E50+E56+E53+E48+E85+E47+E44+E35+E52+E51+E86+E87+E84)</f>
        <v>8803000</v>
      </c>
      <c r="F88" s="53"/>
    </row>
    <row r="89" spans="1:7">
      <c r="A89" s="41"/>
      <c r="B89" s="201" t="s">
        <v>86</v>
      </c>
      <c r="C89" s="202"/>
      <c r="D89" s="202"/>
      <c r="E89" s="202"/>
      <c r="F89" s="203"/>
    </row>
    <row r="90" spans="1:7">
      <c r="A90" s="45" t="s">
        <v>99</v>
      </c>
      <c r="B90" s="17" t="s">
        <v>51</v>
      </c>
      <c r="C90" s="33"/>
      <c r="D90" s="18"/>
      <c r="E90" s="19">
        <v>100000</v>
      </c>
      <c r="F90" s="13"/>
    </row>
    <row r="91" spans="1:7" ht="28.2">
      <c r="A91" s="188" t="s">
        <v>100</v>
      </c>
      <c r="B91" s="17" t="s">
        <v>74</v>
      </c>
      <c r="C91" s="33"/>
      <c r="D91" s="18"/>
      <c r="E91" s="19">
        <f>E92</f>
        <v>750000</v>
      </c>
      <c r="F91" s="13"/>
    </row>
    <row r="92" spans="1:7">
      <c r="A92" s="189"/>
      <c r="B92" s="38"/>
      <c r="C92" s="34"/>
      <c r="D92" s="13"/>
      <c r="E92" s="164">
        <v>750000</v>
      </c>
      <c r="F92" s="13"/>
    </row>
    <row r="93" spans="1:7" ht="28.2">
      <c r="A93" s="141" t="s">
        <v>101</v>
      </c>
      <c r="B93" s="17" t="s">
        <v>78</v>
      </c>
      <c r="C93" s="64"/>
      <c r="D93" s="51"/>
      <c r="E93" s="49">
        <v>50000</v>
      </c>
      <c r="F93" s="9"/>
    </row>
    <row r="94" spans="1:7" ht="28.2">
      <c r="A94" s="188" t="s">
        <v>75</v>
      </c>
      <c r="B94" s="17" t="s">
        <v>72</v>
      </c>
      <c r="C94" s="64"/>
      <c r="D94" s="51"/>
      <c r="E94" s="49">
        <f>SUM(E95:E100)</f>
        <v>4440000</v>
      </c>
      <c r="F94" s="30"/>
    </row>
    <row r="95" spans="1:7" ht="28.2">
      <c r="A95" s="189"/>
      <c r="B95" s="3" t="s">
        <v>145</v>
      </c>
      <c r="C95" s="35" t="s">
        <v>163</v>
      </c>
      <c r="D95" s="9" t="s">
        <v>171</v>
      </c>
      <c r="E95" s="164">
        <v>60000</v>
      </c>
      <c r="F95" s="9"/>
    </row>
    <row r="96" spans="1:7" ht="55.8">
      <c r="A96" s="189"/>
      <c r="B96" s="166" t="s">
        <v>172</v>
      </c>
      <c r="C96" s="35" t="s">
        <v>165</v>
      </c>
      <c r="D96" s="9" t="s">
        <v>171</v>
      </c>
      <c r="E96" s="164">
        <v>170000</v>
      </c>
      <c r="F96" s="9"/>
    </row>
    <row r="97" spans="1:6" ht="28.2">
      <c r="A97" s="189"/>
      <c r="B97" s="167" t="s">
        <v>147</v>
      </c>
      <c r="C97" s="35" t="s">
        <v>166</v>
      </c>
      <c r="D97" s="9" t="s">
        <v>171</v>
      </c>
      <c r="E97" s="164">
        <v>50000</v>
      </c>
      <c r="F97" s="9"/>
    </row>
    <row r="98" spans="1:6">
      <c r="A98" s="189"/>
      <c r="B98" s="3" t="s">
        <v>149</v>
      </c>
      <c r="C98" s="35"/>
      <c r="D98" s="9"/>
      <c r="E98" s="164">
        <v>4000000</v>
      </c>
      <c r="F98" s="9"/>
    </row>
    <row r="99" spans="1:6" ht="28.2">
      <c r="A99" s="190"/>
      <c r="B99" s="3" t="s">
        <v>146</v>
      </c>
      <c r="C99" s="35" t="s">
        <v>167</v>
      </c>
      <c r="D99" s="9" t="s">
        <v>171</v>
      </c>
      <c r="E99" s="164">
        <v>90000</v>
      </c>
      <c r="F99" s="9"/>
    </row>
    <row r="100" spans="1:6" ht="28.2">
      <c r="A100" s="165"/>
      <c r="B100" s="3" t="s">
        <v>169</v>
      </c>
      <c r="C100" s="35" t="s">
        <v>170</v>
      </c>
      <c r="D100" s="9" t="s">
        <v>171</v>
      </c>
      <c r="E100" s="164">
        <v>70000</v>
      </c>
      <c r="F100" s="9"/>
    </row>
    <row r="101" spans="1:6" ht="47.25" customHeight="1">
      <c r="A101" s="130" t="s">
        <v>102</v>
      </c>
      <c r="B101" s="55" t="s">
        <v>158</v>
      </c>
      <c r="C101" s="64"/>
      <c r="D101" s="51"/>
      <c r="E101" s="49">
        <v>600000</v>
      </c>
      <c r="F101" s="9"/>
    </row>
    <row r="102" spans="1:6" ht="36" customHeight="1">
      <c r="A102" s="141" t="s">
        <v>103</v>
      </c>
      <c r="B102" s="17" t="s">
        <v>58</v>
      </c>
      <c r="C102" s="64"/>
      <c r="D102" s="51"/>
      <c r="E102" s="49">
        <v>50000</v>
      </c>
      <c r="F102" s="30"/>
    </row>
    <row r="103" spans="1:6">
      <c r="A103" s="188" t="s">
        <v>69</v>
      </c>
      <c r="B103" s="42" t="s">
        <v>125</v>
      </c>
      <c r="C103" s="66"/>
      <c r="D103" s="56"/>
      <c r="E103" s="57">
        <f xml:space="preserve"> SUM(E104:E105)</f>
        <v>554000</v>
      </c>
      <c r="F103" s="53"/>
    </row>
    <row r="104" spans="1:6" ht="28.2">
      <c r="A104" s="189"/>
      <c r="B104" s="38" t="s">
        <v>144</v>
      </c>
      <c r="C104" s="40"/>
      <c r="D104" s="30"/>
      <c r="E104" s="164">
        <v>54000</v>
      </c>
      <c r="F104" s="53"/>
    </row>
    <row r="105" spans="1:6">
      <c r="A105" s="189"/>
      <c r="B105" s="38" t="s">
        <v>176</v>
      </c>
      <c r="C105" s="40"/>
      <c r="D105" s="30"/>
      <c r="E105" s="164">
        <v>500000</v>
      </c>
      <c r="F105" s="53"/>
    </row>
    <row r="106" spans="1:6" ht="15" customHeight="1">
      <c r="A106" s="63"/>
      <c r="B106" s="111" t="s">
        <v>104</v>
      </c>
      <c r="C106" s="112"/>
      <c r="D106" s="113"/>
      <c r="E106" s="114">
        <f>SUM(E102+E103+E94+E93+E91+E90+E101)</f>
        <v>6544000</v>
      </c>
      <c r="F106" s="53"/>
    </row>
    <row r="107" spans="1:6">
      <c r="A107" s="191" t="s">
        <v>87</v>
      </c>
      <c r="B107" s="192"/>
      <c r="C107" s="192"/>
      <c r="D107" s="192"/>
      <c r="E107" s="192"/>
      <c r="F107" s="193"/>
    </row>
    <row r="108" spans="1:6" ht="28.2">
      <c r="A108" s="141" t="s">
        <v>129</v>
      </c>
      <c r="B108" s="17" t="s">
        <v>79</v>
      </c>
      <c r="C108" s="64"/>
      <c r="D108" s="51"/>
      <c r="E108" s="49">
        <v>0</v>
      </c>
      <c r="F108" s="9"/>
    </row>
    <row r="109" spans="1:6">
      <c r="A109" s="194" t="s">
        <v>130</v>
      </c>
      <c r="B109" s="17" t="s">
        <v>128</v>
      </c>
      <c r="C109" s="64"/>
      <c r="D109" s="51"/>
      <c r="E109" s="49">
        <f>SUM(E110:E112)</f>
        <v>435000</v>
      </c>
      <c r="F109" s="9"/>
    </row>
    <row r="110" spans="1:6">
      <c r="A110" s="194"/>
      <c r="B110" s="13" t="s">
        <v>126</v>
      </c>
      <c r="C110" s="40"/>
      <c r="D110" s="30"/>
      <c r="E110" s="164">
        <v>300000</v>
      </c>
      <c r="F110" s="9"/>
    </row>
    <row r="111" spans="1:6">
      <c r="A111" s="194"/>
      <c r="B111" s="13" t="s">
        <v>127</v>
      </c>
      <c r="C111" s="40"/>
      <c r="D111" s="30"/>
      <c r="E111" s="164">
        <v>85000</v>
      </c>
      <c r="F111" s="9"/>
    </row>
    <row r="112" spans="1:6">
      <c r="A112" s="168"/>
      <c r="B112" s="13" t="s">
        <v>179</v>
      </c>
      <c r="C112" s="40"/>
      <c r="D112" s="30"/>
      <c r="E112" s="164">
        <v>50000</v>
      </c>
      <c r="F112" s="9"/>
    </row>
    <row r="113" spans="1:6" s="81" customFormat="1">
      <c r="A113" s="75"/>
      <c r="B113" s="76" t="s">
        <v>104</v>
      </c>
      <c r="C113" s="78"/>
      <c r="D113" s="79"/>
      <c r="E113" s="77">
        <f>SUM(E108+E109)</f>
        <v>435000</v>
      </c>
      <c r="F113" s="80"/>
    </row>
    <row r="114" spans="1:6">
      <c r="A114" s="191" t="s">
        <v>133</v>
      </c>
      <c r="B114" s="192"/>
      <c r="C114" s="192"/>
      <c r="D114" s="192"/>
      <c r="E114" s="192"/>
      <c r="F114" s="193"/>
    </row>
    <row r="115" spans="1:6">
      <c r="A115" s="188" t="s">
        <v>153</v>
      </c>
      <c r="B115" s="17" t="s">
        <v>131</v>
      </c>
      <c r="C115" s="64"/>
      <c r="D115" s="51"/>
      <c r="E115" s="49">
        <f>E116</f>
        <v>0</v>
      </c>
      <c r="F115" s="9"/>
    </row>
    <row r="116" spans="1:6" ht="28.2">
      <c r="A116" s="190"/>
      <c r="B116" s="13" t="s">
        <v>132</v>
      </c>
      <c r="C116" s="40"/>
      <c r="D116" s="30"/>
      <c r="E116" s="83">
        <v>0</v>
      </c>
      <c r="F116" s="9"/>
    </row>
    <row r="117" spans="1:6">
      <c r="A117" s="141"/>
      <c r="B117" s="70" t="s">
        <v>104</v>
      </c>
      <c r="C117" s="71"/>
      <c r="D117" s="72"/>
      <c r="E117" s="73">
        <f>E115</f>
        <v>0</v>
      </c>
      <c r="F117" s="9"/>
    </row>
    <row r="118" spans="1:6">
      <c r="A118" s="195" t="s">
        <v>151</v>
      </c>
      <c r="B118" s="196"/>
      <c r="C118" s="196"/>
      <c r="D118" s="196"/>
      <c r="E118" s="196"/>
      <c r="F118" s="197"/>
    </row>
    <row r="119" spans="1:6" ht="28.2">
      <c r="A119" s="188" t="s">
        <v>154</v>
      </c>
      <c r="B119" s="100" t="s">
        <v>150</v>
      </c>
      <c r="C119" s="98"/>
      <c r="D119" s="99"/>
      <c r="E119" s="184">
        <f>E120</f>
        <v>1500000</v>
      </c>
      <c r="F119" s="9"/>
    </row>
    <row r="120" spans="1:6" ht="69.599999999999994">
      <c r="A120" s="189"/>
      <c r="B120" s="82" t="s">
        <v>152</v>
      </c>
      <c r="C120" s="96"/>
      <c r="D120" s="97"/>
      <c r="E120" s="183">
        <v>1500000</v>
      </c>
      <c r="F120" s="9"/>
    </row>
    <row r="121" spans="1:6">
      <c r="A121" s="190"/>
      <c r="B121" s="101" t="s">
        <v>104</v>
      </c>
      <c r="C121" s="102"/>
      <c r="D121" s="103"/>
      <c r="E121" s="104">
        <f>E119</f>
        <v>1500000</v>
      </c>
      <c r="F121" s="9"/>
    </row>
    <row r="122" spans="1:6">
      <c r="A122" s="46"/>
      <c r="B122" s="2"/>
      <c r="C122" s="36"/>
      <c r="D122" s="8" t="s">
        <v>52</v>
      </c>
      <c r="E122" s="29">
        <f>SUM(E117+E106+E88+E33+E20+E9+E113+E121)</f>
        <v>25667487.940000001</v>
      </c>
      <c r="F122" s="2"/>
    </row>
    <row r="124" spans="1:6">
      <c r="E124" s="109"/>
    </row>
    <row r="125" spans="1:6">
      <c r="E125" s="110"/>
    </row>
  </sheetData>
  <mergeCells count="31">
    <mergeCell ref="A1:F1"/>
    <mergeCell ref="A2:A5"/>
    <mergeCell ref="B2:B5"/>
    <mergeCell ref="C2:D2"/>
    <mergeCell ref="F2:F5"/>
    <mergeCell ref="B6:F6"/>
    <mergeCell ref="B10:F10"/>
    <mergeCell ref="A13:A19"/>
    <mergeCell ref="B21:F21"/>
    <mergeCell ref="A22:A29"/>
    <mergeCell ref="A30:A32"/>
    <mergeCell ref="A34:F34"/>
    <mergeCell ref="A35:A43"/>
    <mergeCell ref="E36:E39"/>
    <mergeCell ref="F36:F39"/>
    <mergeCell ref="A44:A46"/>
    <mergeCell ref="A53:A55"/>
    <mergeCell ref="A56:A57"/>
    <mergeCell ref="A58:A60"/>
    <mergeCell ref="A64:A73"/>
    <mergeCell ref="A75:A78"/>
    <mergeCell ref="B89:F89"/>
    <mergeCell ref="A91:A92"/>
    <mergeCell ref="A94:A99"/>
    <mergeCell ref="A119:A121"/>
    <mergeCell ref="A103:A105"/>
    <mergeCell ref="A107:F107"/>
    <mergeCell ref="A109:A111"/>
    <mergeCell ref="A114:F114"/>
    <mergeCell ref="A115:A116"/>
    <mergeCell ref="A118:F118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5"/>
  <sheetViews>
    <sheetView topLeftCell="A112" workbookViewId="0">
      <selection activeCell="D124" sqref="D124:E126"/>
    </sheetView>
  </sheetViews>
  <sheetFormatPr defaultRowHeight="14.4"/>
  <cols>
    <col min="1" max="1" width="3.109375" customWidth="1"/>
    <col min="2" max="2" width="39.44140625" style="37" customWidth="1"/>
    <col min="3" max="3" width="11.33203125" customWidth="1"/>
    <col min="4" max="4" width="10.44140625" customWidth="1"/>
    <col min="5" max="5" width="17.5546875" customWidth="1"/>
    <col min="6" max="6" width="13" customWidth="1"/>
    <col min="7" max="7" width="51.33203125" customWidth="1"/>
  </cols>
  <sheetData>
    <row r="1" spans="1:6" ht="20.399999999999999">
      <c r="A1" s="215" t="s">
        <v>178</v>
      </c>
      <c r="B1" s="215"/>
      <c r="C1" s="215"/>
      <c r="D1" s="215"/>
      <c r="E1" s="215"/>
      <c r="F1" s="215"/>
    </row>
    <row r="2" spans="1:6" ht="15" customHeight="1">
      <c r="A2" s="216" t="s">
        <v>15</v>
      </c>
      <c r="B2" s="217" t="s">
        <v>0</v>
      </c>
      <c r="C2" s="217" t="s">
        <v>1</v>
      </c>
      <c r="D2" s="217"/>
      <c r="E2" s="28" t="s">
        <v>2</v>
      </c>
      <c r="F2" s="218" t="s">
        <v>3</v>
      </c>
    </row>
    <row r="3" spans="1:6" ht="27.6">
      <c r="A3" s="216"/>
      <c r="B3" s="217"/>
      <c r="C3" s="170" t="s">
        <v>4</v>
      </c>
      <c r="D3" s="171" t="s">
        <v>7</v>
      </c>
      <c r="E3" s="28" t="s">
        <v>161</v>
      </c>
      <c r="F3" s="219"/>
    </row>
    <row r="4" spans="1:6">
      <c r="A4" s="216"/>
      <c r="B4" s="217"/>
      <c r="C4" s="170" t="s">
        <v>5</v>
      </c>
      <c r="D4" s="171" t="s">
        <v>8</v>
      </c>
      <c r="E4" s="28"/>
      <c r="F4" s="219"/>
    </row>
    <row r="5" spans="1:6" ht="27.6">
      <c r="A5" s="216"/>
      <c r="B5" s="217"/>
      <c r="C5" s="170" t="s">
        <v>6</v>
      </c>
      <c r="D5" s="171"/>
      <c r="E5" s="28"/>
      <c r="F5" s="220"/>
    </row>
    <row r="6" spans="1:6">
      <c r="A6" s="175"/>
      <c r="B6" s="212" t="s">
        <v>82</v>
      </c>
      <c r="C6" s="213"/>
      <c r="D6" s="213"/>
      <c r="E6" s="213"/>
      <c r="F6" s="214"/>
    </row>
    <row r="7" spans="1:6" ht="27.6">
      <c r="A7" s="181" t="s">
        <v>105</v>
      </c>
      <c r="B7" s="20" t="s">
        <v>88</v>
      </c>
      <c r="C7" s="25"/>
      <c r="D7" s="26"/>
      <c r="E7" s="60">
        <v>50000</v>
      </c>
      <c r="F7" s="13"/>
    </row>
    <row r="8" spans="1:6">
      <c r="A8" s="181" t="s">
        <v>89</v>
      </c>
      <c r="B8" s="17" t="s">
        <v>70</v>
      </c>
      <c r="C8" s="64"/>
      <c r="D8" s="51"/>
      <c r="E8" s="49">
        <v>6500</v>
      </c>
      <c r="F8" s="30"/>
    </row>
    <row r="9" spans="1:6">
      <c r="A9" s="179"/>
      <c r="B9" s="118" t="s">
        <v>104</v>
      </c>
      <c r="C9" s="112"/>
      <c r="D9" s="113"/>
      <c r="E9" s="114">
        <f>SUM(E7+E8)</f>
        <v>56500</v>
      </c>
      <c r="F9" s="53"/>
    </row>
    <row r="10" spans="1:6">
      <c r="A10" s="142"/>
      <c r="B10" s="212" t="s">
        <v>83</v>
      </c>
      <c r="C10" s="213"/>
      <c r="D10" s="213"/>
      <c r="E10" s="213"/>
      <c r="F10" s="214"/>
    </row>
    <row r="11" spans="1:6">
      <c r="A11" s="181" t="s">
        <v>90</v>
      </c>
      <c r="B11" s="17" t="s">
        <v>180</v>
      </c>
      <c r="C11" s="47" t="s">
        <v>56</v>
      </c>
      <c r="D11" s="48" t="s">
        <v>77</v>
      </c>
      <c r="E11" s="49">
        <v>80000</v>
      </c>
      <c r="F11" s="30"/>
    </row>
    <row r="12" spans="1:6" ht="15" thickBot="1">
      <c r="A12" s="45" t="s">
        <v>91</v>
      </c>
      <c r="B12" s="20" t="s">
        <v>46</v>
      </c>
      <c r="C12" s="25"/>
      <c r="D12" s="26"/>
      <c r="E12" s="27">
        <f>SUM(E13:E19)</f>
        <v>661000</v>
      </c>
      <c r="F12" s="62"/>
    </row>
    <row r="13" spans="1:6" ht="28.8" thickBot="1">
      <c r="A13" s="198"/>
      <c r="B13" s="7" t="s">
        <v>47</v>
      </c>
      <c r="C13" s="6">
        <v>3</v>
      </c>
      <c r="D13" s="14"/>
      <c r="E13" s="43">
        <v>75000</v>
      </c>
      <c r="F13" s="16" t="s">
        <v>122</v>
      </c>
    </row>
    <row r="14" spans="1:6">
      <c r="A14" s="199"/>
      <c r="B14" s="7"/>
      <c r="C14" s="6"/>
      <c r="D14" s="5"/>
      <c r="E14" s="44"/>
      <c r="F14" s="15"/>
    </row>
    <row r="15" spans="1:6" ht="27.6">
      <c r="A15" s="199"/>
      <c r="B15" s="7" t="s">
        <v>48</v>
      </c>
      <c r="C15" s="6"/>
      <c r="D15" s="5"/>
      <c r="E15" s="182">
        <v>200000</v>
      </c>
      <c r="F15" s="1"/>
    </row>
    <row r="16" spans="1:6">
      <c r="A16" s="199"/>
      <c r="B16" s="10" t="s">
        <v>66</v>
      </c>
      <c r="C16" s="6"/>
      <c r="D16" s="5"/>
      <c r="E16" s="182">
        <v>12000</v>
      </c>
      <c r="F16" s="1"/>
    </row>
    <row r="17" spans="1:6">
      <c r="A17" s="199"/>
      <c r="B17" s="10" t="s">
        <v>65</v>
      </c>
      <c r="C17" s="6"/>
      <c r="D17" s="5"/>
      <c r="E17" s="182">
        <v>24000</v>
      </c>
      <c r="F17" s="1"/>
    </row>
    <row r="18" spans="1:6">
      <c r="A18" s="199"/>
      <c r="B18" s="10" t="s">
        <v>54</v>
      </c>
      <c r="C18" s="6"/>
      <c r="D18" s="5"/>
      <c r="E18" s="182">
        <v>0</v>
      </c>
      <c r="F18" s="1"/>
    </row>
    <row r="19" spans="1:6" ht="27.6">
      <c r="A19" s="199"/>
      <c r="B19" s="50" t="s">
        <v>118</v>
      </c>
      <c r="C19" s="6"/>
      <c r="D19" s="5"/>
      <c r="E19" s="182">
        <v>350000</v>
      </c>
      <c r="F19" s="1"/>
    </row>
    <row r="20" spans="1:6" ht="16.2">
      <c r="A20" s="173"/>
      <c r="B20" s="121" t="s">
        <v>104</v>
      </c>
      <c r="C20" s="122"/>
      <c r="D20" s="123"/>
      <c r="E20" s="124">
        <f>SUM(E11+E12)</f>
        <v>741000</v>
      </c>
      <c r="F20" s="52"/>
    </row>
    <row r="21" spans="1:6">
      <c r="A21" s="173"/>
      <c r="B21" s="212" t="s">
        <v>84</v>
      </c>
      <c r="C21" s="213"/>
      <c r="D21" s="213"/>
      <c r="E21" s="213"/>
      <c r="F21" s="214"/>
    </row>
    <row r="22" spans="1:6">
      <c r="A22" s="204" t="s">
        <v>92</v>
      </c>
      <c r="B22" s="17" t="s">
        <v>11</v>
      </c>
      <c r="C22" s="33"/>
      <c r="D22" s="18"/>
      <c r="E22" s="19">
        <f>SUM(E23:E29)</f>
        <v>7750000</v>
      </c>
      <c r="F22" s="13"/>
    </row>
    <row r="23" spans="1:6">
      <c r="A23" s="205"/>
      <c r="B23" s="1" t="s">
        <v>23</v>
      </c>
      <c r="C23" s="32" t="s">
        <v>12</v>
      </c>
      <c r="D23" s="1"/>
      <c r="E23" s="182">
        <v>3500000</v>
      </c>
      <c r="F23" s="1"/>
    </row>
    <row r="24" spans="1:6">
      <c r="A24" s="205"/>
      <c r="B24" s="1" t="s">
        <v>24</v>
      </c>
      <c r="C24" s="32" t="s">
        <v>13</v>
      </c>
      <c r="D24" s="1"/>
      <c r="E24" s="182">
        <v>500000</v>
      </c>
      <c r="F24" s="1"/>
    </row>
    <row r="25" spans="1:6">
      <c r="A25" s="205"/>
      <c r="B25" s="222" t="s">
        <v>73</v>
      </c>
      <c r="C25" s="32"/>
      <c r="D25" s="1"/>
      <c r="E25" s="182"/>
      <c r="F25" s="1"/>
    </row>
    <row r="26" spans="1:6">
      <c r="A26" s="205"/>
      <c r="B26" s="223"/>
      <c r="C26" s="32" t="s">
        <v>67</v>
      </c>
      <c r="D26" s="1"/>
      <c r="E26" s="182">
        <v>600000</v>
      </c>
      <c r="F26" s="1"/>
    </row>
    <row r="27" spans="1:6" ht="27.6">
      <c r="A27" s="205"/>
      <c r="B27" s="59" t="s">
        <v>80</v>
      </c>
      <c r="C27" s="32"/>
      <c r="D27" s="1"/>
      <c r="E27" s="182">
        <v>700000</v>
      </c>
      <c r="F27" s="1"/>
    </row>
    <row r="28" spans="1:6">
      <c r="A28" s="205"/>
      <c r="B28" s="1" t="s">
        <v>25</v>
      </c>
      <c r="C28" s="32"/>
      <c r="D28" s="1"/>
      <c r="E28" s="182">
        <v>2200000</v>
      </c>
      <c r="F28" s="1"/>
    </row>
    <row r="29" spans="1:6">
      <c r="A29" s="205"/>
      <c r="B29" s="84" t="s">
        <v>26</v>
      </c>
      <c r="C29" s="85"/>
      <c r="D29" s="86"/>
      <c r="E29" s="87">
        <v>250000</v>
      </c>
      <c r="F29" s="86"/>
    </row>
    <row r="30" spans="1:6" ht="28.2">
      <c r="A30" s="204" t="s">
        <v>137</v>
      </c>
      <c r="B30" s="55" t="s">
        <v>138</v>
      </c>
      <c r="C30" s="31"/>
      <c r="D30" s="17"/>
      <c r="E30" s="19">
        <f>SUM(E31:E32)</f>
        <v>140000</v>
      </c>
      <c r="F30" s="1"/>
    </row>
    <row r="31" spans="1:6">
      <c r="A31" s="205"/>
      <c r="B31" s="3"/>
      <c r="C31" s="32"/>
      <c r="D31" s="1"/>
      <c r="E31" s="182">
        <v>140000</v>
      </c>
      <c r="F31" s="1"/>
    </row>
    <row r="32" spans="1:6">
      <c r="A32" s="206"/>
      <c r="B32" s="3"/>
      <c r="C32" s="32"/>
      <c r="D32" s="1"/>
      <c r="E32" s="182"/>
      <c r="F32" s="1"/>
    </row>
    <row r="33" spans="1:7" ht="15" customHeight="1">
      <c r="A33" s="54"/>
      <c r="B33" s="125" t="s">
        <v>104</v>
      </c>
      <c r="C33" s="126"/>
      <c r="D33" s="125"/>
      <c r="E33" s="127">
        <f>E22+E30</f>
        <v>7890000</v>
      </c>
      <c r="F33" s="88"/>
    </row>
    <row r="34" spans="1:7">
      <c r="A34" s="212" t="s">
        <v>85</v>
      </c>
      <c r="B34" s="213"/>
      <c r="C34" s="213"/>
      <c r="D34" s="213"/>
      <c r="E34" s="213"/>
      <c r="F34" s="214"/>
    </row>
    <row r="35" spans="1:7">
      <c r="A35" s="204" t="s">
        <v>93</v>
      </c>
      <c r="B35" s="17" t="s">
        <v>9</v>
      </c>
      <c r="C35" s="33"/>
      <c r="D35" s="18"/>
      <c r="E35" s="19">
        <f>SUM(E36:E43)</f>
        <v>5250000</v>
      </c>
      <c r="F35" s="13"/>
      <c r="G35" s="67"/>
    </row>
    <row r="36" spans="1:7" ht="15" customHeight="1">
      <c r="A36" s="205"/>
      <c r="B36" s="1" t="s">
        <v>10</v>
      </c>
      <c r="C36" s="32"/>
      <c r="D36" s="1"/>
      <c r="E36" s="221">
        <v>650000</v>
      </c>
      <c r="F36" s="208" t="s">
        <v>123</v>
      </c>
    </row>
    <row r="37" spans="1:7">
      <c r="A37" s="205"/>
      <c r="B37" s="1" t="s">
        <v>16</v>
      </c>
      <c r="C37" s="32"/>
      <c r="D37" s="1"/>
      <c r="E37" s="221"/>
      <c r="F37" s="209"/>
    </row>
    <row r="38" spans="1:7">
      <c r="A38" s="205"/>
      <c r="B38" s="1" t="s">
        <v>18</v>
      </c>
      <c r="C38" s="32"/>
      <c r="D38" s="1"/>
      <c r="E38" s="221"/>
      <c r="F38" s="209"/>
    </row>
    <row r="39" spans="1:7" ht="14.25" customHeight="1">
      <c r="A39" s="205"/>
      <c r="B39" s="1" t="s">
        <v>17</v>
      </c>
      <c r="C39" s="32"/>
      <c r="D39" s="1"/>
      <c r="E39" s="221"/>
      <c r="F39" s="210"/>
    </row>
    <row r="40" spans="1:7" ht="42">
      <c r="A40" s="205"/>
      <c r="B40" s="1" t="s">
        <v>19</v>
      </c>
      <c r="C40" s="32"/>
      <c r="D40" s="1"/>
      <c r="E40" s="182">
        <v>1000000</v>
      </c>
      <c r="F40" s="1"/>
    </row>
    <row r="41" spans="1:7">
      <c r="A41" s="205"/>
      <c r="B41" s="12" t="s">
        <v>20</v>
      </c>
      <c r="C41" s="32"/>
      <c r="D41" s="1"/>
      <c r="E41" s="182"/>
      <c r="F41" s="1"/>
    </row>
    <row r="42" spans="1:7" ht="12.75" customHeight="1">
      <c r="A42" s="205"/>
      <c r="B42" s="39"/>
      <c r="C42" s="32"/>
      <c r="D42" s="1"/>
      <c r="E42" s="182">
        <v>1300000</v>
      </c>
      <c r="F42" s="1" t="s">
        <v>53</v>
      </c>
    </row>
    <row r="43" spans="1:7">
      <c r="A43" s="206"/>
      <c r="B43" s="1" t="s">
        <v>14</v>
      </c>
      <c r="C43" s="32" t="s">
        <v>68</v>
      </c>
      <c r="D43" s="32">
        <v>8.08</v>
      </c>
      <c r="E43" s="182">
        <v>2300000</v>
      </c>
      <c r="F43" s="69"/>
    </row>
    <row r="44" spans="1:7" ht="69">
      <c r="A44" s="211">
        <v>8</v>
      </c>
      <c r="B44" s="129" t="s">
        <v>157</v>
      </c>
      <c r="C44" s="33"/>
      <c r="D44" s="18"/>
      <c r="E44" s="19">
        <f>SUM(E45:E46)</f>
        <v>168000</v>
      </c>
      <c r="F44" s="13"/>
    </row>
    <row r="45" spans="1:7" ht="27.75" customHeight="1">
      <c r="A45" s="199"/>
      <c r="B45" s="128" t="s">
        <v>21</v>
      </c>
      <c r="C45" s="32"/>
      <c r="D45" s="1"/>
      <c r="E45" s="182">
        <v>92000</v>
      </c>
      <c r="F45" s="13" t="s">
        <v>122</v>
      </c>
    </row>
    <row r="46" spans="1:7" ht="20.100000000000001" customHeight="1">
      <c r="A46" s="200"/>
      <c r="B46" s="1" t="s">
        <v>22</v>
      </c>
      <c r="C46" s="32" t="s">
        <v>141</v>
      </c>
      <c r="D46" s="32">
        <v>8.08</v>
      </c>
      <c r="E46" s="182">
        <v>76000</v>
      </c>
      <c r="F46" s="13"/>
    </row>
    <row r="47" spans="1:7" ht="33.75" customHeight="1">
      <c r="A47" s="181" t="s">
        <v>107</v>
      </c>
      <c r="B47" s="68" t="s">
        <v>76</v>
      </c>
      <c r="C47" s="64" t="s">
        <v>55</v>
      </c>
      <c r="D47" s="48"/>
      <c r="E47" s="49"/>
      <c r="F47" s="30"/>
      <c r="G47" s="143"/>
    </row>
    <row r="48" spans="1:7">
      <c r="A48" s="176">
        <v>10</v>
      </c>
      <c r="B48" s="17" t="s">
        <v>27</v>
      </c>
      <c r="C48" s="33"/>
      <c r="D48" s="18"/>
      <c r="E48" s="19">
        <v>121000</v>
      </c>
      <c r="F48" s="13"/>
    </row>
    <row r="49" spans="1:7">
      <c r="A49" s="142"/>
      <c r="B49" s="1"/>
      <c r="C49" s="65">
        <v>10</v>
      </c>
      <c r="D49" s="89">
        <v>11000</v>
      </c>
      <c r="E49" s="182">
        <v>110000</v>
      </c>
      <c r="F49" s="1"/>
    </row>
    <row r="50" spans="1:7" ht="41.4">
      <c r="A50" s="45" t="s">
        <v>116</v>
      </c>
      <c r="B50" s="20" t="s">
        <v>33</v>
      </c>
      <c r="C50" s="23"/>
      <c r="D50" s="17"/>
      <c r="E50" s="19">
        <v>250000</v>
      </c>
      <c r="F50" s="22"/>
      <c r="G50" s="143"/>
    </row>
    <row r="51" spans="1:7" ht="28.2">
      <c r="A51" s="180" t="s">
        <v>94</v>
      </c>
      <c r="B51" s="55" t="s">
        <v>159</v>
      </c>
      <c r="C51" s="64"/>
      <c r="D51" s="51"/>
      <c r="E51" s="49">
        <v>0</v>
      </c>
      <c r="F51" s="90"/>
    </row>
    <row r="52" spans="1:7" ht="32.25" customHeight="1">
      <c r="A52" s="180" t="s">
        <v>95</v>
      </c>
      <c r="B52" s="55" t="s">
        <v>160</v>
      </c>
      <c r="C52" s="64"/>
      <c r="D52" s="51"/>
      <c r="E52" s="19">
        <v>200000</v>
      </c>
      <c r="F52" s="90"/>
    </row>
    <row r="53" spans="1:7">
      <c r="A53" s="198" t="s">
        <v>117</v>
      </c>
      <c r="B53" s="61" t="s">
        <v>30</v>
      </c>
      <c r="C53" s="33"/>
      <c r="D53" s="18"/>
      <c r="E53" s="19">
        <f>SUM(E54:E55)</f>
        <v>800000</v>
      </c>
      <c r="F53" s="82"/>
    </row>
    <row r="54" spans="1:7" ht="28.2">
      <c r="A54" s="199"/>
      <c r="B54" s="11" t="s">
        <v>28</v>
      </c>
      <c r="C54" s="32"/>
      <c r="D54" s="1"/>
      <c r="E54" s="182">
        <v>750000</v>
      </c>
      <c r="F54" s="82"/>
    </row>
    <row r="55" spans="1:7" ht="28.2">
      <c r="A55" s="200"/>
      <c r="B55" s="4" t="s">
        <v>29</v>
      </c>
      <c r="C55" s="32"/>
      <c r="D55" s="1"/>
      <c r="E55" s="182">
        <v>50000</v>
      </c>
      <c r="F55" s="82"/>
    </row>
    <row r="56" spans="1:7" ht="15" customHeight="1">
      <c r="A56" s="198" t="s">
        <v>96</v>
      </c>
      <c r="B56" s="21" t="s">
        <v>31</v>
      </c>
      <c r="C56" s="31"/>
      <c r="D56" s="17"/>
      <c r="E56" s="19">
        <f>SUM(E57:E57)</f>
        <v>80000</v>
      </c>
      <c r="F56" s="91"/>
    </row>
    <row r="57" spans="1:7" ht="42">
      <c r="A57" s="199"/>
      <c r="B57" s="11" t="s">
        <v>32</v>
      </c>
      <c r="C57" s="32"/>
      <c r="D57" s="1"/>
      <c r="E57" s="182">
        <v>80000</v>
      </c>
      <c r="F57" s="82"/>
    </row>
    <row r="58" spans="1:7">
      <c r="A58" s="198" t="s">
        <v>109</v>
      </c>
      <c r="B58" s="20" t="s">
        <v>34</v>
      </c>
      <c r="C58" s="23"/>
      <c r="D58" s="24"/>
      <c r="E58" s="19">
        <f>SUM(E59:E63)</f>
        <v>264000</v>
      </c>
      <c r="F58" s="22"/>
    </row>
    <row r="59" spans="1:7" ht="27.6">
      <c r="A59" s="199"/>
      <c r="B59" s="7" t="s">
        <v>35</v>
      </c>
      <c r="C59" s="6"/>
      <c r="D59" s="5"/>
      <c r="E59" s="182">
        <v>200000</v>
      </c>
      <c r="F59" s="82"/>
    </row>
    <row r="60" spans="1:7">
      <c r="A60" s="199"/>
      <c r="B60" s="7" t="s">
        <v>36</v>
      </c>
      <c r="C60" s="6"/>
      <c r="D60" s="5"/>
      <c r="E60" s="182">
        <v>20000</v>
      </c>
      <c r="F60" s="1"/>
    </row>
    <row r="61" spans="1:7">
      <c r="A61" s="173" t="s">
        <v>97</v>
      </c>
      <c r="B61" s="10" t="s">
        <v>142</v>
      </c>
      <c r="C61" s="6"/>
      <c r="D61" s="5"/>
      <c r="E61" s="182">
        <v>20000</v>
      </c>
      <c r="F61" s="1"/>
    </row>
    <row r="62" spans="1:7" ht="27.6">
      <c r="A62" s="173"/>
      <c r="B62" s="10" t="s">
        <v>60</v>
      </c>
      <c r="C62" s="6"/>
      <c r="D62" s="5"/>
      <c r="E62" s="182">
        <v>20000</v>
      </c>
      <c r="F62" s="1"/>
    </row>
    <row r="63" spans="1:7" ht="27.6">
      <c r="A63" s="173"/>
      <c r="B63" s="10" t="s">
        <v>143</v>
      </c>
      <c r="C63" s="6"/>
      <c r="D63" s="5"/>
      <c r="E63" s="182">
        <v>4000</v>
      </c>
      <c r="F63" s="1"/>
    </row>
    <row r="64" spans="1:7" ht="27.6">
      <c r="A64" s="198" t="s">
        <v>108</v>
      </c>
      <c r="B64" s="20" t="s">
        <v>37</v>
      </c>
      <c r="C64" s="25"/>
      <c r="D64" s="26"/>
      <c r="E64" s="19">
        <f>SUM(E65:E73)</f>
        <v>100000</v>
      </c>
      <c r="F64" s="13"/>
    </row>
    <row r="65" spans="1:6">
      <c r="A65" s="199"/>
      <c r="B65" s="10" t="s">
        <v>71</v>
      </c>
      <c r="C65" s="6"/>
      <c r="D65" s="5"/>
      <c r="E65" s="182">
        <v>53000</v>
      </c>
      <c r="F65" s="1"/>
    </row>
    <row r="66" spans="1:6">
      <c r="A66" s="199"/>
      <c r="B66" s="7" t="s">
        <v>38</v>
      </c>
      <c r="C66" s="6"/>
      <c r="D66" s="5"/>
      <c r="E66" s="182">
        <v>4000</v>
      </c>
      <c r="F66" s="1"/>
    </row>
    <row r="67" spans="1:6">
      <c r="A67" s="199"/>
      <c r="B67" s="10" t="s">
        <v>39</v>
      </c>
      <c r="C67" s="6"/>
      <c r="D67" s="5"/>
      <c r="E67" s="182">
        <v>6000</v>
      </c>
      <c r="F67" s="1"/>
    </row>
    <row r="68" spans="1:6">
      <c r="A68" s="199"/>
      <c r="B68" s="10" t="s">
        <v>40</v>
      </c>
      <c r="C68" s="6"/>
      <c r="D68" s="5"/>
      <c r="E68" s="182">
        <v>15000</v>
      </c>
      <c r="F68" s="1"/>
    </row>
    <row r="69" spans="1:6">
      <c r="A69" s="199"/>
      <c r="B69" s="7" t="s">
        <v>41</v>
      </c>
      <c r="C69" s="6"/>
      <c r="D69" s="5"/>
      <c r="E69" s="182">
        <v>6000</v>
      </c>
      <c r="F69" s="1"/>
    </row>
    <row r="70" spans="1:6">
      <c r="A70" s="199"/>
      <c r="B70" s="7" t="s">
        <v>42</v>
      </c>
      <c r="C70" s="6"/>
      <c r="D70" s="5"/>
      <c r="E70" s="182">
        <v>5000</v>
      </c>
      <c r="F70" s="1"/>
    </row>
    <row r="71" spans="1:6">
      <c r="A71" s="199"/>
      <c r="B71" s="7" t="s">
        <v>43</v>
      </c>
      <c r="C71" s="6"/>
      <c r="D71" s="5"/>
      <c r="E71" s="182">
        <v>2000</v>
      </c>
      <c r="F71" s="1"/>
    </row>
    <row r="72" spans="1:6">
      <c r="A72" s="199"/>
      <c r="B72" s="10" t="s">
        <v>59</v>
      </c>
      <c r="C72" s="6"/>
      <c r="D72" s="5"/>
      <c r="E72" s="182">
        <v>5000</v>
      </c>
      <c r="F72" s="1"/>
    </row>
    <row r="73" spans="1:6">
      <c r="A73" s="199"/>
      <c r="B73" s="7" t="s">
        <v>44</v>
      </c>
      <c r="C73" s="6"/>
      <c r="D73" s="5"/>
      <c r="E73" s="182">
        <v>4000</v>
      </c>
      <c r="F73" s="1"/>
    </row>
    <row r="74" spans="1:6">
      <c r="A74" s="172" t="s">
        <v>109</v>
      </c>
      <c r="B74" s="105" t="s">
        <v>45</v>
      </c>
      <c r="C74" s="25"/>
      <c r="D74" s="26"/>
      <c r="E74" s="19">
        <f>SUM(E75+E78)</f>
        <v>350000</v>
      </c>
      <c r="F74" s="13"/>
    </row>
    <row r="75" spans="1:6">
      <c r="A75" s="199"/>
      <c r="B75" s="106" t="s">
        <v>61</v>
      </c>
      <c r="C75" s="92"/>
      <c r="D75" s="93"/>
      <c r="E75" s="94">
        <f>SUM(E76:E77)</f>
        <v>100000</v>
      </c>
      <c r="F75" s="13"/>
    </row>
    <row r="76" spans="1:6">
      <c r="A76" s="199"/>
      <c r="B76" s="107" t="s">
        <v>62</v>
      </c>
      <c r="C76" s="6"/>
      <c r="D76" s="5"/>
      <c r="E76" s="182">
        <v>65000</v>
      </c>
      <c r="F76" s="1"/>
    </row>
    <row r="77" spans="1:6">
      <c r="A77" s="199"/>
      <c r="B77" s="107" t="s">
        <v>63</v>
      </c>
      <c r="C77" s="6"/>
      <c r="D77" s="5"/>
      <c r="E77" s="182">
        <v>35000</v>
      </c>
      <c r="F77" s="1"/>
    </row>
    <row r="78" spans="1:6" ht="27.6">
      <c r="A78" s="200"/>
      <c r="B78" s="108" t="s">
        <v>64</v>
      </c>
      <c r="C78" s="92"/>
      <c r="D78" s="93"/>
      <c r="E78" s="94">
        <v>250000</v>
      </c>
      <c r="F78" s="82"/>
    </row>
    <row r="79" spans="1:6">
      <c r="A79" s="177" t="s">
        <v>110</v>
      </c>
      <c r="B79" s="20" t="s">
        <v>121</v>
      </c>
      <c r="C79" s="25"/>
      <c r="D79" s="26"/>
      <c r="E79" s="19">
        <f>SUM(E80:E80)</f>
        <v>150000</v>
      </c>
      <c r="F79" s="13"/>
    </row>
    <row r="80" spans="1:6" ht="27.6">
      <c r="A80" s="177"/>
      <c r="B80" s="7" t="s">
        <v>49</v>
      </c>
      <c r="C80" s="6"/>
      <c r="D80" s="5"/>
      <c r="E80" s="182">
        <v>150000</v>
      </c>
      <c r="F80" s="82"/>
    </row>
    <row r="81" spans="1:7" ht="27.6">
      <c r="A81" s="45" t="s">
        <v>56</v>
      </c>
      <c r="B81" s="20" t="s">
        <v>50</v>
      </c>
      <c r="C81" s="23"/>
      <c r="D81" s="24"/>
      <c r="E81" s="60">
        <v>200000</v>
      </c>
      <c r="F81" s="82"/>
    </row>
    <row r="82" spans="1:7">
      <c r="A82" s="45" t="s">
        <v>111</v>
      </c>
      <c r="B82" s="21" t="s">
        <v>134</v>
      </c>
      <c r="C82" s="31"/>
      <c r="D82" s="17"/>
      <c r="E82" s="60">
        <v>100000</v>
      </c>
      <c r="F82" s="82"/>
    </row>
    <row r="83" spans="1:7" ht="28.2">
      <c r="A83" s="45" t="s">
        <v>112</v>
      </c>
      <c r="B83" s="21" t="s">
        <v>57</v>
      </c>
      <c r="C83" s="31"/>
      <c r="D83" s="17"/>
      <c r="E83" s="60">
        <v>130000</v>
      </c>
      <c r="F83" s="82"/>
    </row>
    <row r="84" spans="1:7" ht="42">
      <c r="A84" s="45" t="s">
        <v>113</v>
      </c>
      <c r="B84" s="21" t="s">
        <v>81</v>
      </c>
      <c r="C84" s="31"/>
      <c r="D84" s="17"/>
      <c r="E84" s="60">
        <v>120000</v>
      </c>
      <c r="F84" s="82"/>
    </row>
    <row r="85" spans="1:7" ht="42">
      <c r="A85" s="181" t="s">
        <v>114</v>
      </c>
      <c r="B85" s="17" t="s">
        <v>155</v>
      </c>
      <c r="C85" s="47"/>
      <c r="D85" s="48"/>
      <c r="E85" s="95">
        <v>900000</v>
      </c>
      <c r="F85" s="30"/>
      <c r="G85" s="143"/>
    </row>
    <row r="86" spans="1:7" ht="28.2">
      <c r="A86" s="178" t="s">
        <v>106</v>
      </c>
      <c r="B86" s="17" t="s">
        <v>156</v>
      </c>
      <c r="C86" s="47"/>
      <c r="D86" s="48"/>
      <c r="E86" s="74">
        <v>0</v>
      </c>
      <c r="F86" s="53"/>
      <c r="G86" s="143"/>
    </row>
    <row r="87" spans="1:7">
      <c r="A87" s="178" t="s">
        <v>98</v>
      </c>
      <c r="B87" s="100" t="s">
        <v>124</v>
      </c>
      <c r="C87" s="115"/>
      <c r="D87" s="116"/>
      <c r="E87" s="117">
        <v>0</v>
      </c>
      <c r="F87" s="53"/>
      <c r="G87" s="143"/>
    </row>
    <row r="88" spans="1:7">
      <c r="A88" s="178"/>
      <c r="B88" s="118" t="s">
        <v>104</v>
      </c>
      <c r="C88" s="112"/>
      <c r="D88" s="119"/>
      <c r="E88" s="120">
        <f>SUM(E83+E82+E81+E79+E74+E64+E58+E50+E56+E53+E48+E85+E47+E44+E35+E52+E51+E86+E87+E84)</f>
        <v>9183000</v>
      </c>
      <c r="F88" s="53"/>
    </row>
    <row r="89" spans="1:7">
      <c r="A89" s="41"/>
      <c r="B89" s="201" t="s">
        <v>86</v>
      </c>
      <c r="C89" s="202"/>
      <c r="D89" s="202"/>
      <c r="E89" s="202"/>
      <c r="F89" s="203"/>
    </row>
    <row r="90" spans="1:7">
      <c r="A90" s="45" t="s">
        <v>99</v>
      </c>
      <c r="B90" s="17" t="s">
        <v>51</v>
      </c>
      <c r="C90" s="33"/>
      <c r="D90" s="18"/>
      <c r="E90" s="19">
        <v>100000</v>
      </c>
      <c r="F90" s="13"/>
    </row>
    <row r="91" spans="1:7" ht="28.2">
      <c r="A91" s="188" t="s">
        <v>100</v>
      </c>
      <c r="B91" s="17" t="s">
        <v>74</v>
      </c>
      <c r="C91" s="33"/>
      <c r="D91" s="18"/>
      <c r="E91" s="19">
        <f>E92</f>
        <v>1000000</v>
      </c>
      <c r="F91" s="13"/>
    </row>
    <row r="92" spans="1:7">
      <c r="A92" s="189"/>
      <c r="B92" s="38"/>
      <c r="C92" s="34"/>
      <c r="D92" s="13"/>
      <c r="E92" s="164">
        <v>1000000</v>
      </c>
      <c r="F92" s="13"/>
    </row>
    <row r="93" spans="1:7" ht="28.2">
      <c r="A93" s="181" t="s">
        <v>101</v>
      </c>
      <c r="B93" s="17" t="s">
        <v>78</v>
      </c>
      <c r="C93" s="64"/>
      <c r="D93" s="51"/>
      <c r="E93" s="49">
        <v>50000</v>
      </c>
      <c r="F93" s="9"/>
    </row>
    <row r="94" spans="1:7" ht="28.2">
      <c r="A94" s="188" t="s">
        <v>75</v>
      </c>
      <c r="B94" s="17" t="s">
        <v>72</v>
      </c>
      <c r="C94" s="64"/>
      <c r="D94" s="51"/>
      <c r="E94" s="49">
        <f>SUM(E95:E100)</f>
        <v>4631597.9400000004</v>
      </c>
      <c r="F94" s="30"/>
    </row>
    <row r="95" spans="1:7" ht="28.2">
      <c r="A95" s="189"/>
      <c r="B95" s="3" t="s">
        <v>145</v>
      </c>
      <c r="C95" s="35" t="s">
        <v>163</v>
      </c>
      <c r="D95" s="9" t="s">
        <v>171</v>
      </c>
      <c r="E95" s="164">
        <v>51597.94</v>
      </c>
      <c r="F95" s="9"/>
    </row>
    <row r="96" spans="1:7" ht="55.8">
      <c r="A96" s="189"/>
      <c r="B96" s="166" t="s">
        <v>172</v>
      </c>
      <c r="C96" s="35" t="s">
        <v>165</v>
      </c>
      <c r="D96" s="9" t="s">
        <v>171</v>
      </c>
      <c r="E96" s="164">
        <v>170000</v>
      </c>
      <c r="F96" s="9"/>
    </row>
    <row r="97" spans="1:6" ht="28.2">
      <c r="A97" s="189"/>
      <c r="B97" s="167" t="s">
        <v>147</v>
      </c>
      <c r="C97" s="35" t="s">
        <v>166</v>
      </c>
      <c r="D97" s="9" t="s">
        <v>171</v>
      </c>
      <c r="E97" s="164">
        <v>50000</v>
      </c>
      <c r="F97" s="9"/>
    </row>
    <row r="98" spans="1:6">
      <c r="A98" s="189"/>
      <c r="B98" s="3" t="s">
        <v>149</v>
      </c>
      <c r="C98" s="35"/>
      <c r="D98" s="9"/>
      <c r="E98" s="164">
        <v>4200000</v>
      </c>
      <c r="F98" s="9"/>
    </row>
    <row r="99" spans="1:6" ht="28.2">
      <c r="A99" s="190"/>
      <c r="B99" s="3" t="s">
        <v>146</v>
      </c>
      <c r="C99" s="35" t="s">
        <v>167</v>
      </c>
      <c r="D99" s="9" t="s">
        <v>171</v>
      </c>
      <c r="E99" s="164">
        <v>90000</v>
      </c>
      <c r="F99" s="9"/>
    </row>
    <row r="100" spans="1:6" ht="28.2">
      <c r="A100" s="179"/>
      <c r="B100" s="3" t="s">
        <v>169</v>
      </c>
      <c r="C100" s="35" t="s">
        <v>170</v>
      </c>
      <c r="D100" s="9" t="s">
        <v>171</v>
      </c>
      <c r="E100" s="164">
        <v>70000</v>
      </c>
      <c r="F100" s="9"/>
    </row>
    <row r="101" spans="1:6" ht="47.25" customHeight="1">
      <c r="A101" s="178" t="s">
        <v>102</v>
      </c>
      <c r="B101" s="55" t="s">
        <v>158</v>
      </c>
      <c r="C101" s="64"/>
      <c r="D101" s="51"/>
      <c r="E101" s="49">
        <v>600000</v>
      </c>
      <c r="F101" s="9"/>
    </row>
    <row r="102" spans="1:6" ht="36" customHeight="1">
      <c r="A102" s="181" t="s">
        <v>103</v>
      </c>
      <c r="B102" s="17" t="s">
        <v>58</v>
      </c>
      <c r="C102" s="64"/>
      <c r="D102" s="51"/>
      <c r="E102" s="49">
        <v>50000</v>
      </c>
      <c r="F102" s="30"/>
    </row>
    <row r="103" spans="1:6">
      <c r="A103" s="188" t="s">
        <v>69</v>
      </c>
      <c r="B103" s="42" t="s">
        <v>125</v>
      </c>
      <c r="C103" s="66"/>
      <c r="D103" s="56"/>
      <c r="E103" s="57">
        <f xml:space="preserve"> SUM(E104:E105)</f>
        <v>270000</v>
      </c>
      <c r="F103" s="53"/>
    </row>
    <row r="104" spans="1:6" ht="28.2">
      <c r="A104" s="189"/>
      <c r="B104" s="38" t="s">
        <v>144</v>
      </c>
      <c r="C104" s="40"/>
      <c r="D104" s="30"/>
      <c r="E104" s="164">
        <v>70000</v>
      </c>
      <c r="F104" s="53"/>
    </row>
    <row r="105" spans="1:6">
      <c r="A105" s="189"/>
      <c r="B105" s="38" t="s">
        <v>177</v>
      </c>
      <c r="C105" s="40"/>
      <c r="D105" s="30"/>
      <c r="E105" s="164">
        <v>200000</v>
      </c>
      <c r="F105" s="53"/>
    </row>
    <row r="106" spans="1:6" ht="15" customHeight="1">
      <c r="A106" s="63"/>
      <c r="B106" s="111" t="s">
        <v>104</v>
      </c>
      <c r="C106" s="112"/>
      <c r="D106" s="113"/>
      <c r="E106" s="114">
        <f>SUM(E102+E103+E94+E93+E91+E90+E101)</f>
        <v>6701597.9400000004</v>
      </c>
      <c r="F106" s="53"/>
    </row>
    <row r="107" spans="1:6">
      <c r="A107" s="191" t="s">
        <v>87</v>
      </c>
      <c r="B107" s="192"/>
      <c r="C107" s="192"/>
      <c r="D107" s="192"/>
      <c r="E107" s="192"/>
      <c r="F107" s="193"/>
    </row>
    <row r="108" spans="1:6" ht="28.2">
      <c r="A108" s="181" t="s">
        <v>129</v>
      </c>
      <c r="B108" s="17" t="s">
        <v>79</v>
      </c>
      <c r="C108" s="64"/>
      <c r="D108" s="51"/>
      <c r="E108" s="49">
        <v>0</v>
      </c>
      <c r="F108" s="9"/>
    </row>
    <row r="109" spans="1:6">
      <c r="A109" s="194" t="s">
        <v>130</v>
      </c>
      <c r="B109" s="17" t="s">
        <v>128</v>
      </c>
      <c r="C109" s="64"/>
      <c r="D109" s="51"/>
      <c r="E109" s="49">
        <f>SUM(E110:E112)</f>
        <v>495000</v>
      </c>
      <c r="F109" s="9"/>
    </row>
    <row r="110" spans="1:6">
      <c r="A110" s="194"/>
      <c r="B110" s="13" t="s">
        <v>126</v>
      </c>
      <c r="C110" s="40"/>
      <c r="D110" s="30"/>
      <c r="E110" s="164">
        <v>350000</v>
      </c>
      <c r="F110" s="9"/>
    </row>
    <row r="111" spans="1:6">
      <c r="A111" s="194"/>
      <c r="B111" s="13" t="s">
        <v>127</v>
      </c>
      <c r="C111" s="40"/>
      <c r="D111" s="30"/>
      <c r="E111" s="164">
        <v>95000</v>
      </c>
      <c r="F111" s="9"/>
    </row>
    <row r="112" spans="1:6">
      <c r="A112" s="168"/>
      <c r="B112" s="13" t="s">
        <v>179</v>
      </c>
      <c r="C112" s="40"/>
      <c r="D112" s="30"/>
      <c r="E112" s="164">
        <v>50000</v>
      </c>
      <c r="F112" s="9"/>
    </row>
    <row r="113" spans="1:6" s="81" customFormat="1">
      <c r="A113" s="75"/>
      <c r="B113" s="76" t="s">
        <v>104</v>
      </c>
      <c r="C113" s="78"/>
      <c r="D113" s="79"/>
      <c r="E113" s="77">
        <f>SUM(E108+E109)</f>
        <v>495000</v>
      </c>
      <c r="F113" s="80"/>
    </row>
    <row r="114" spans="1:6">
      <c r="A114" s="191" t="s">
        <v>133</v>
      </c>
      <c r="B114" s="192"/>
      <c r="C114" s="192"/>
      <c r="D114" s="192"/>
      <c r="E114" s="192"/>
      <c r="F114" s="193"/>
    </row>
    <row r="115" spans="1:6">
      <c r="A115" s="188" t="s">
        <v>153</v>
      </c>
      <c r="B115" s="17" t="s">
        <v>131</v>
      </c>
      <c r="C115" s="64"/>
      <c r="D115" s="51"/>
      <c r="E115" s="49">
        <f>E116</f>
        <v>0</v>
      </c>
      <c r="F115" s="9"/>
    </row>
    <row r="116" spans="1:6" ht="28.2">
      <c r="A116" s="190"/>
      <c r="B116" s="13" t="s">
        <v>132</v>
      </c>
      <c r="C116" s="40"/>
      <c r="D116" s="30"/>
      <c r="E116" s="83">
        <v>0</v>
      </c>
      <c r="F116" s="9"/>
    </row>
    <row r="117" spans="1:6">
      <c r="A117" s="181"/>
      <c r="B117" s="70" t="s">
        <v>104</v>
      </c>
      <c r="C117" s="71"/>
      <c r="D117" s="72"/>
      <c r="E117" s="73">
        <f>E115</f>
        <v>0</v>
      </c>
      <c r="F117" s="9"/>
    </row>
    <row r="118" spans="1:6">
      <c r="A118" s="195" t="s">
        <v>151</v>
      </c>
      <c r="B118" s="196"/>
      <c r="C118" s="196"/>
      <c r="D118" s="196"/>
      <c r="E118" s="196"/>
      <c r="F118" s="197"/>
    </row>
    <row r="119" spans="1:6" ht="28.2">
      <c r="A119" s="188" t="s">
        <v>154</v>
      </c>
      <c r="B119" s="100" t="s">
        <v>150</v>
      </c>
      <c r="C119" s="98"/>
      <c r="D119" s="99"/>
      <c r="E119" s="184">
        <f>E120</f>
        <v>1500000</v>
      </c>
      <c r="F119" s="9"/>
    </row>
    <row r="120" spans="1:6" ht="69.599999999999994">
      <c r="A120" s="189"/>
      <c r="B120" s="82" t="s">
        <v>152</v>
      </c>
      <c r="C120" s="96"/>
      <c r="D120" s="97"/>
      <c r="E120" s="183">
        <v>1500000</v>
      </c>
      <c r="F120" s="9"/>
    </row>
    <row r="121" spans="1:6">
      <c r="A121" s="190"/>
      <c r="B121" s="101" t="s">
        <v>104</v>
      </c>
      <c r="C121" s="102"/>
      <c r="D121" s="103"/>
      <c r="E121" s="104">
        <f>E119</f>
        <v>1500000</v>
      </c>
      <c r="F121" s="9"/>
    </row>
    <row r="122" spans="1:6">
      <c r="A122" s="46"/>
      <c r="B122" s="2"/>
      <c r="C122" s="36"/>
      <c r="D122" s="8" t="s">
        <v>52</v>
      </c>
      <c r="E122" s="29">
        <f>SUM(E117+E106+E88+E33+E20+E9+E113+E121)</f>
        <v>26567097.940000001</v>
      </c>
      <c r="F122" s="2"/>
    </row>
    <row r="124" spans="1:6">
      <c r="E124" s="109"/>
    </row>
    <row r="125" spans="1:6">
      <c r="E125" s="110"/>
    </row>
  </sheetData>
  <mergeCells count="32">
    <mergeCell ref="A119:A121"/>
    <mergeCell ref="B25:B26"/>
    <mergeCell ref="A103:A105"/>
    <mergeCell ref="A107:F107"/>
    <mergeCell ref="A109:A111"/>
    <mergeCell ref="A114:F114"/>
    <mergeCell ref="A115:A116"/>
    <mergeCell ref="A118:F118"/>
    <mergeCell ref="A58:A60"/>
    <mergeCell ref="A64:A73"/>
    <mergeCell ref="A75:A78"/>
    <mergeCell ref="B89:F89"/>
    <mergeCell ref="A91:A92"/>
    <mergeCell ref="A94:A99"/>
    <mergeCell ref="A35:A43"/>
    <mergeCell ref="E36:E39"/>
    <mergeCell ref="F36:F39"/>
    <mergeCell ref="A44:A46"/>
    <mergeCell ref="A53:A55"/>
    <mergeCell ref="A56:A57"/>
    <mergeCell ref="B10:F10"/>
    <mergeCell ref="A13:A19"/>
    <mergeCell ref="B21:F21"/>
    <mergeCell ref="A22:A29"/>
    <mergeCell ref="A30:A32"/>
    <mergeCell ref="A34:F34"/>
    <mergeCell ref="A1:F1"/>
    <mergeCell ref="A2:A5"/>
    <mergeCell ref="B2:B5"/>
    <mergeCell ref="C2:D2"/>
    <mergeCell ref="F2:F5"/>
    <mergeCell ref="B6:F6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</vt:lpstr>
      <vt:lpstr>2025</vt:lpstr>
      <vt:lpstr>2026</vt:lpstr>
      <vt:lpstr>'2024'!Область_печати</vt:lpstr>
      <vt:lpstr>'2025'!Область_печати</vt:lpstr>
      <vt:lpstr>'2026'!Область_печати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</cp:lastModifiedBy>
  <cp:lastPrinted>2023-10-31T08:03:55Z</cp:lastPrinted>
  <dcterms:created xsi:type="dcterms:W3CDTF">2018-11-17T09:04:15Z</dcterms:created>
  <dcterms:modified xsi:type="dcterms:W3CDTF">2023-11-20T10:30:38Z</dcterms:modified>
</cp:coreProperties>
</file>